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-120" yWindow="-120" windowWidth="29040" windowHeight="15840" activeTab="1"/>
  </bookViews>
  <sheets>
    <sheet name="свод изменений" sheetId="1" r:id="rId1"/>
    <sheet name="направление расходов" sheetId="5" r:id="rId2"/>
  </sheets>
  <definedNames>
    <definedName name="_xlnm.Print_Titles" localSheetId="1">'направление расходов'!$4:$6</definedName>
    <definedName name="_xlnm.Print_Titles" localSheetId="0">'свод изменений'!$5:$7</definedName>
    <definedName name="_xlnm.Print_Area" localSheetId="1">'направление расходов'!$A$1:$H$24</definedName>
    <definedName name="_xlnm.Print_Area" localSheetId="0">'свод изменений'!$A$1:$I$89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1" i="1" l="1"/>
  <c r="H81" i="1" s="1"/>
  <c r="C78" i="1"/>
  <c r="H78" i="1" s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8" i="1"/>
  <c r="H39" i="1"/>
  <c r="H40" i="1"/>
  <c r="H41" i="1"/>
  <c r="H42" i="1"/>
  <c r="H44" i="1"/>
  <c r="H46" i="1"/>
  <c r="H47" i="1"/>
  <c r="H48" i="1"/>
  <c r="H50" i="1"/>
  <c r="H51" i="1"/>
  <c r="H52" i="1"/>
  <c r="H53" i="1"/>
  <c r="H54" i="1"/>
  <c r="H56" i="1"/>
  <c r="H57" i="1"/>
  <c r="H58" i="1"/>
  <c r="H59" i="1"/>
  <c r="H60" i="1"/>
  <c r="H61" i="1"/>
  <c r="H65" i="1"/>
  <c r="H66" i="1"/>
  <c r="H68" i="1"/>
  <c r="H69" i="1"/>
  <c r="H70" i="1"/>
  <c r="H71" i="1"/>
  <c r="H72" i="1"/>
  <c r="H73" i="1"/>
  <c r="H74" i="1"/>
  <c r="H75" i="1"/>
  <c r="H76" i="1"/>
  <c r="H77" i="1"/>
  <c r="H79" i="1"/>
  <c r="H80" i="1"/>
  <c r="H82" i="1"/>
  <c r="H83" i="1"/>
  <c r="H84" i="1"/>
  <c r="H85" i="1"/>
  <c r="H86" i="1"/>
  <c r="B11" i="1"/>
  <c r="B10" i="1" s="1"/>
  <c r="B26" i="1"/>
  <c r="B27" i="1"/>
  <c r="H10" i="1" l="1"/>
  <c r="F14" i="5" l="1"/>
  <c r="F15" i="5"/>
  <c r="E67" i="1"/>
  <c r="C67" i="1"/>
  <c r="H67" i="1" s="1"/>
  <c r="D67" i="1"/>
  <c r="G79" i="1" l="1"/>
  <c r="E45" i="1"/>
  <c r="D37" i="1" l="1"/>
  <c r="D49" i="1"/>
  <c r="D45" i="1"/>
  <c r="D55" i="1"/>
  <c r="G34" i="1"/>
  <c r="F78" i="1"/>
  <c r="E55" i="1"/>
  <c r="F55" i="1"/>
  <c r="G59" i="1"/>
  <c r="F37" i="1"/>
  <c r="E37" i="1"/>
  <c r="E10" i="1"/>
  <c r="C45" i="1"/>
  <c r="D11" i="1"/>
  <c r="D10" i="1" s="1"/>
  <c r="D79" i="1"/>
  <c r="F13" i="5"/>
  <c r="F12" i="5"/>
  <c r="F8" i="5"/>
  <c r="F10" i="1"/>
  <c r="G12" i="1"/>
  <c r="G13" i="1"/>
  <c r="G14" i="1"/>
  <c r="G20" i="1"/>
  <c r="G21" i="1"/>
  <c r="G23" i="1"/>
  <c r="G24" i="1"/>
  <c r="G25" i="1"/>
  <c r="G28" i="1"/>
  <c r="G29" i="1"/>
  <c r="G32" i="1"/>
  <c r="G33" i="1"/>
  <c r="G35" i="1"/>
  <c r="G41" i="1"/>
  <c r="F45" i="1"/>
  <c r="G47" i="1"/>
  <c r="G48" i="1"/>
  <c r="E49" i="1"/>
  <c r="F49" i="1"/>
  <c r="F43" i="1" s="1"/>
  <c r="G51" i="1"/>
  <c r="G53" i="1"/>
  <c r="G57" i="1"/>
  <c r="G58" i="1"/>
  <c r="G68" i="1"/>
  <c r="E69" i="1"/>
  <c r="F69" i="1"/>
  <c r="G70" i="1"/>
  <c r="G71" i="1"/>
  <c r="E72" i="1"/>
  <c r="F72" i="1"/>
  <c r="G73" i="1"/>
  <c r="G74" i="1"/>
  <c r="G75" i="1"/>
  <c r="G76" i="1"/>
  <c r="G77" i="1"/>
  <c r="E79" i="1"/>
  <c r="F79" i="1"/>
  <c r="G83" i="1"/>
  <c r="G84" i="1"/>
  <c r="G85" i="1"/>
  <c r="G86" i="1"/>
  <c r="C49" i="1"/>
  <c r="C55" i="1"/>
  <c r="C11" i="1"/>
  <c r="C10" i="1" s="1"/>
  <c r="B55" i="1"/>
  <c r="H55" i="1" s="1"/>
  <c r="B37" i="1"/>
  <c r="H37" i="1" s="1"/>
  <c r="B69" i="1"/>
  <c r="B45" i="1"/>
  <c r="B49" i="1"/>
  <c r="H49" i="1" s="1"/>
  <c r="C37" i="1"/>
  <c r="B67" i="1"/>
  <c r="G31" i="1"/>
  <c r="H45" i="1" l="1"/>
  <c r="C43" i="1"/>
  <c r="B43" i="1"/>
  <c r="H43" i="1" s="1"/>
  <c r="F62" i="1"/>
  <c r="F63" i="1" s="1"/>
  <c r="D43" i="1"/>
  <c r="D62" i="1" s="1"/>
  <c r="D63" i="1" s="1"/>
  <c r="G49" i="1"/>
  <c r="G37" i="1"/>
  <c r="G69" i="1"/>
  <c r="F67" i="1"/>
  <c r="G55" i="1"/>
  <c r="G45" i="1"/>
  <c r="G11" i="1"/>
  <c r="F36" i="1"/>
  <c r="G72" i="1"/>
  <c r="E43" i="1"/>
  <c r="E36" i="1" s="1"/>
  <c r="G27" i="1"/>
  <c r="G26" i="1"/>
  <c r="C62" i="1" l="1"/>
  <c r="C63" i="1" s="1"/>
  <c r="C36" i="1"/>
  <c r="B62" i="1"/>
  <c r="D36" i="1"/>
  <c r="D64" i="1"/>
  <c r="B36" i="1"/>
  <c r="H36" i="1" s="1"/>
  <c r="E62" i="1"/>
  <c r="E63" i="1" s="1"/>
  <c r="G43" i="1"/>
  <c r="G10" i="1"/>
  <c r="G67" i="1"/>
  <c r="B63" i="1" l="1"/>
  <c r="H63" i="1" s="1"/>
  <c r="H62" i="1"/>
  <c r="C64" i="1"/>
  <c r="B64" i="1"/>
  <c r="G62" i="1"/>
  <c r="G63" i="1" s="1"/>
  <c r="G36" i="1"/>
  <c r="H64" i="1" l="1"/>
  <c r="G64" i="1"/>
</calcChain>
</file>

<file path=xl/sharedStrings.xml><?xml version="1.0" encoding="utf-8"?>
<sst xmlns="http://schemas.openxmlformats.org/spreadsheetml/2006/main" count="118" uniqueCount="107">
  <si>
    <t>ПОКАЗАТЕЛИ</t>
  </si>
  <si>
    <t>ИТОГО ДОХОДОВ</t>
  </si>
  <si>
    <t>Налог на прибыль организаций</t>
  </si>
  <si>
    <t>Налог на доходы физических лиц</t>
  </si>
  <si>
    <t>Акцизы</t>
  </si>
  <si>
    <t>Прочие налоговые доходы</t>
  </si>
  <si>
    <t>Неналоговые доходы</t>
  </si>
  <si>
    <t>ИТОГО РАСХОДОВ</t>
  </si>
  <si>
    <t>Профицит (+)/дефицит (-)</t>
  </si>
  <si>
    <t>Изменение остатков средств бюджета</t>
  </si>
  <si>
    <t>Акции и иные формы участия в капитале</t>
  </si>
  <si>
    <t>Раздел I. Социально-значимые расходы</t>
  </si>
  <si>
    <t>Раздел II. Первоочередные расходы</t>
  </si>
  <si>
    <t xml:space="preserve">Расходы на первоочередные нужды, из них:                   </t>
  </si>
  <si>
    <t>Расходы на прочие нужды, из них:</t>
  </si>
  <si>
    <t>Раздел III. Расходы</t>
  </si>
  <si>
    <t>Итого расходов без учёта безвозмездных поступлений</t>
  </si>
  <si>
    <t>ДОХОДЫ БЮДЖЕТА</t>
  </si>
  <si>
    <t>НАЛОГОВЫЕ И НЕНАЛОГОВЫЕ ДОХОДЫ</t>
  </si>
  <si>
    <t>Налог на вмененный доход</t>
  </si>
  <si>
    <t>Единый сельскохозяйственный налог</t>
  </si>
  <si>
    <t>Налог на имущество физических лиц</t>
  </si>
  <si>
    <t>Транспортный налог</t>
  </si>
  <si>
    <t>Земельный налог</t>
  </si>
  <si>
    <t>БЕЗВОЗМЕЗДНЫЕ ПОСТУПЛЕНИЯ</t>
  </si>
  <si>
    <t>Дотации, в т.ч.</t>
  </si>
  <si>
    <t>на выравнивание бюджетной обеспеченности</t>
  </si>
  <si>
    <t>на поддержку мер по обеспечению сбалансированности бюджетов</t>
  </si>
  <si>
    <t>Субсидии, в т.ч.</t>
  </si>
  <si>
    <t>капитального характера</t>
  </si>
  <si>
    <t>Субвенции</t>
  </si>
  <si>
    <t>Иные межбюджетные трансферты</t>
  </si>
  <si>
    <t>РАСХОДЫ  БЮДЖЕТА</t>
  </si>
  <si>
    <t>Общий объём фонда оплаты труда и взносы по обязательному социальному страхованию на выплаты по оплате труда работников и иные выплаты работникам, в т.ч.</t>
  </si>
  <si>
    <t>работников автономных и бюджетных учреждений</t>
  </si>
  <si>
    <t>Стипендии</t>
  </si>
  <si>
    <t>Иные выплаты</t>
  </si>
  <si>
    <t>Публичные нормативные выплаты гражданам несоциального характера</t>
  </si>
  <si>
    <t>Субсидии бюджетным и автономным учреждениям за исключением расходов на фонд оплаты труда и взносы по обязательному социальному страхованию на выплаты по оплате труда работников и иные выплаты работникам учреждений</t>
  </si>
  <si>
    <t>Исполнение судебных актов</t>
  </si>
  <si>
    <t>Премии и гранты</t>
  </si>
  <si>
    <t>Резервные средства</t>
  </si>
  <si>
    <t>Уровень дефицита бюджета к налоговым и неналоговым доходам с учетом Бюджетного кодекса Российской Федерации, %</t>
  </si>
  <si>
    <t>Долговые обязательства в цен.бумагах</t>
  </si>
  <si>
    <t xml:space="preserve"> - погашение бюджетных кредитов</t>
  </si>
  <si>
    <t>Кредиты, полученные от кредитных организаций</t>
  </si>
  <si>
    <t xml:space="preserve"> - получение кредитов от кредитных организаций</t>
  </si>
  <si>
    <t xml:space="preserve"> - погашение кредитов от кредитных организаций</t>
  </si>
  <si>
    <t>Остатки средств бюджетов всего, в том числе:</t>
  </si>
  <si>
    <t>остатки целевых средств</t>
  </si>
  <si>
    <t>остатки нецелевых средств</t>
  </si>
  <si>
    <t>Увеличение (+)</t>
  </si>
  <si>
    <t>Уменьшение (-)</t>
  </si>
  <si>
    <t>Всего</t>
  </si>
  <si>
    <t>Текущий финансовый год</t>
  </si>
  <si>
    <t>Упрощенная система налогообложения</t>
  </si>
  <si>
    <t>Субсидии юридическим лицам (кроме некоммерческих организаций) индивидуальным предпринимателям, физическим лицам - производителям товаров, работ, услуг</t>
  </si>
  <si>
    <t>Уплата налогов, сборов и иных платежей</t>
  </si>
  <si>
    <t>Бюджетные кредит, полученные от других бюджетов</t>
  </si>
  <si>
    <t xml:space="preserve"> - получение бюджетных кредитов</t>
  </si>
  <si>
    <t>Прочие источники финансирования дефицита бюджета</t>
  </si>
  <si>
    <t>СПРАВОЧНО:</t>
  </si>
  <si>
    <t>Налог на имущество организаций</t>
  </si>
  <si>
    <t>Примечание 
(краткое обоснование изменений)</t>
  </si>
  <si>
    <t>Социальные выплаты гражданам</t>
  </si>
  <si>
    <t>ИТОГО ИСТОЧНИКИ ФИНАНСИРОВАНИЯ ДЕФИЦИТОВ БЮДЖЕТОВ</t>
  </si>
  <si>
    <t>(тыс.руб.)</t>
  </si>
  <si>
    <t>7</t>
  </si>
  <si>
    <t>на частичную компенсацию дополнительных расходов на повышение оплаты труда работников бюджетной сферы</t>
  </si>
  <si>
    <t>Бюджетные ассигнования 
с учетом проекта</t>
  </si>
  <si>
    <t>Безвозмездные поступления от других бюджетов бюджетной системы Российской Федерации, всего</t>
  </si>
  <si>
    <t>Расходы на обслуживание мун.долга</t>
  </si>
  <si>
    <t>муниципальных органов</t>
  </si>
  <si>
    <t>Иные закупки товаров, работ и услуг для обеспечения муниципальных нужд (за исключением закупки товаров, работ, услуг в целях капитального ремонта муниципального имущества</t>
  </si>
  <si>
    <t>Субсидии некоммерческим организациям (за исключением муниципальных учреждений)</t>
  </si>
  <si>
    <t xml:space="preserve">Капитальные вложения в объекты недвижимого имущества муниципальной собственности                                                                                                                                              </t>
  </si>
  <si>
    <t>Закупка товаров, работ, услуг в целях капитального ремонта муниципального имущества</t>
  </si>
  <si>
    <t>Исполнение муниципальных гарантий без права регрессивного требования гаранта к принципалу или уступки гаранту прав</t>
  </si>
  <si>
    <t>Исполнение муниципальных гарантий</t>
  </si>
  <si>
    <t>Изменения, предусмотренные проектом</t>
  </si>
  <si>
    <t>Например:</t>
  </si>
  <si>
    <t>Остаток на отчетную дату</t>
  </si>
  <si>
    <t>Направление расходов за счет остатков средств</t>
  </si>
  <si>
    <t>Направление расходов за счет остатков средств на начало года, в том числе:</t>
  </si>
  <si>
    <t>Верхний предел муниципального долга на конец года, в том числе</t>
  </si>
  <si>
    <t>кредиты кредитных организаций</t>
  </si>
  <si>
    <t>бюджетные кредиты</t>
  </si>
  <si>
    <t>верхний предел долга по муниципальным гарантиям на конец года</t>
  </si>
  <si>
    <t xml:space="preserve">Другие расходы </t>
  </si>
  <si>
    <t>Приложение 7</t>
  </si>
  <si>
    <t>Приложение 7.1</t>
  </si>
  <si>
    <t>Справочно:</t>
  </si>
  <si>
    <t>Государственная пошлина</t>
  </si>
  <si>
    <t>Доходы от выдачи патентов</t>
  </si>
  <si>
    <t>Уменьшение (+)</t>
  </si>
  <si>
    <t>Изменения, предусмотренные проектом 1</t>
  </si>
  <si>
    <t>Изменения, предусмотренные проектом 2</t>
  </si>
  <si>
    <t>Первоначальный бюджет 
(Бюджетные ассигнования 
на 1 января 2021 г. в соответствии с решениями)</t>
  </si>
  <si>
    <t>Изменения предусмотр. проектом в ред.решения Совета СП от ____2021г №___</t>
  </si>
  <si>
    <t xml:space="preserve">Изменения, предусмотренные проектом на </t>
  </si>
  <si>
    <t>Остаток на 01.01.2021 год</t>
  </si>
  <si>
    <t>Свод изменений к проекту решения о внесении изменений 
в бюджет сельского поселения Кугарчинский сельсовет муниципального района Кугарчинский район Республики Башкортостан 
на 2021 год и на плановый период 2022 и 2023 годов</t>
  </si>
  <si>
    <t>Глава СП                       Р.Х.Аллапбердин</t>
  </si>
  <si>
    <t xml:space="preserve">погашение задолженности ООО «Гарантстрой» </t>
  </si>
  <si>
    <t xml:space="preserve">погашение задолженности ИП Халитов Т.Р. </t>
  </si>
  <si>
    <t xml:space="preserve">погашение задолженности МУП ОКС </t>
  </si>
  <si>
    <t>Глава СП                                     Р.Х.Аллабердин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</si>
</sst>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-* #,##0_р_._-;\-* #,##0_р_._-;_-* &quot;-&quot;_р_._-;_-@_-"/>
    <numFmt numFmtId="166" formatCode="#,##0_ ;\-#,##0\ "/>
    <numFmt numFmtId="167" formatCode="#,##0.000_ ;\-#,##0.000\ "/>
  </numFmts>
  <fonts count="40" x14ac:knownFonts="1">
    <font>
      <sz val="10"/>
      <name val="Arial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6"/>
      <name val="Times New Roman"/>
      <family val="1"/>
      <charset val="204"/>
    </font>
    <font>
      <sz val="16"/>
      <color indexed="55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6"/>
      <color indexed="1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trike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2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75">
    <xf numFmtId="0" fontId="0" fillId="0" borderId="0" xfId="0"/>
    <xf numFmtId="3" fontId="14" fillId="0" borderId="1" xfId="1" applyNumberFormat="1" applyFont="1" applyFill="1" applyBorder="1" applyAlignment="1" applyProtection="1">
      <alignment horizontal="left" vertical="top" wrapText="1"/>
      <protection locked="0"/>
    </xf>
    <xf numFmtId="3" fontId="6" fillId="0" borderId="1" xfId="1" applyNumberFormat="1" applyFont="1" applyFill="1" applyBorder="1" applyAlignment="1" applyProtection="1">
      <alignment horizontal="left" vertical="top" wrapText="1"/>
      <protection locked="0"/>
    </xf>
    <xf numFmtId="3" fontId="5" fillId="0" borderId="1" xfId="1" applyNumberFormat="1" applyFont="1" applyFill="1" applyBorder="1" applyAlignment="1" applyProtection="1">
      <alignment horizontal="left" vertical="top" wrapText="1"/>
      <protection locked="0"/>
    </xf>
    <xf numFmtId="165" fontId="3" fillId="0" borderId="1" xfId="0" applyNumberFormat="1" applyFont="1" applyFill="1" applyBorder="1" applyAlignment="1">
      <alignment horizontal="center" vertical="center" wrapText="1"/>
    </xf>
    <xf numFmtId="3" fontId="1" fillId="0" borderId="0" xfId="2" applyNumberFormat="1" applyFont="1" applyFill="1" applyBorder="1" applyAlignment="1">
      <alignment horizontal="left" vertical="top" wrapText="1"/>
    </xf>
    <xf numFmtId="3" fontId="1" fillId="0" borderId="0" xfId="2" applyNumberFormat="1" applyFont="1" applyFill="1" applyBorder="1" applyAlignment="1">
      <alignment wrapText="1"/>
    </xf>
    <xf numFmtId="3" fontId="2" fillId="0" borderId="0" xfId="2" applyNumberFormat="1" applyFont="1" applyFill="1" applyBorder="1" applyAlignment="1">
      <alignment wrapText="1"/>
    </xf>
    <xf numFmtId="49" fontId="1" fillId="0" borderId="0" xfId="2" applyNumberFormat="1" applyFont="1" applyFill="1" applyBorder="1" applyAlignment="1">
      <alignment horizontal="right" vertical="top" wrapText="1"/>
    </xf>
    <xf numFmtId="3" fontId="1" fillId="0" borderId="0" xfId="2" applyNumberFormat="1" applyFont="1" applyFill="1" applyAlignment="1">
      <alignment wrapText="1"/>
    </xf>
    <xf numFmtId="165" fontId="1" fillId="0" borderId="0" xfId="2" applyNumberFormat="1" applyFont="1" applyFill="1" applyAlignment="1">
      <alignment wrapText="1"/>
    </xf>
    <xf numFmtId="0" fontId="1" fillId="0" borderId="0" xfId="2" applyNumberFormat="1" applyFont="1" applyFill="1" applyBorder="1" applyAlignment="1">
      <alignment horizontal="left" vertical="top" wrapText="1"/>
    </xf>
    <xf numFmtId="165" fontId="1" fillId="0" borderId="0" xfId="2" applyNumberFormat="1" applyFont="1" applyFill="1" applyBorder="1" applyAlignment="1">
      <alignment wrapText="1"/>
    </xf>
    <xf numFmtId="166" fontId="1" fillId="0" borderId="0" xfId="2" applyNumberFormat="1" applyFont="1" applyFill="1" applyBorder="1" applyAlignment="1">
      <alignment wrapText="1"/>
    </xf>
    <xf numFmtId="49" fontId="16" fillId="0" borderId="0" xfId="2" applyNumberFormat="1" applyFont="1" applyFill="1" applyBorder="1" applyAlignment="1">
      <alignment horizontal="right" vertical="top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0" fontId="1" fillId="0" borderId="1" xfId="2" applyNumberFormat="1" applyFont="1" applyFill="1" applyBorder="1" applyAlignment="1">
      <alignment horizontal="center" vertical="center" wrapText="1"/>
    </xf>
    <xf numFmtId="0" fontId="1" fillId="0" borderId="3" xfId="2" applyNumberFormat="1" applyFont="1" applyFill="1" applyBorder="1" applyAlignment="1">
      <alignment horizontal="center" vertical="center" wrapText="1"/>
    </xf>
    <xf numFmtId="3" fontId="1" fillId="0" borderId="4" xfId="2" applyNumberFormat="1" applyFont="1" applyFill="1" applyBorder="1" applyAlignment="1">
      <alignment horizontal="center" vertical="center" wrapText="1"/>
    </xf>
    <xf numFmtId="0" fontId="1" fillId="0" borderId="4" xfId="2" applyNumberFormat="1" applyFont="1" applyFill="1" applyBorder="1" applyAlignment="1">
      <alignment horizontal="center" vertical="center" wrapText="1"/>
    </xf>
    <xf numFmtId="49" fontId="1" fillId="0" borderId="4" xfId="2" applyNumberFormat="1" applyFont="1" applyFill="1" applyBorder="1" applyAlignment="1">
      <alignment horizontal="center" vertical="center" wrapText="1"/>
    </xf>
    <xf numFmtId="49" fontId="1" fillId="0" borderId="1" xfId="2" applyNumberFormat="1" applyFont="1" applyFill="1" applyBorder="1" applyAlignment="1">
      <alignment horizontal="left" vertical="top" wrapText="1"/>
    </xf>
    <xf numFmtId="49" fontId="2" fillId="0" borderId="1" xfId="2" applyNumberFormat="1" applyFont="1" applyFill="1" applyBorder="1" applyAlignment="1">
      <alignment horizontal="left" vertical="top" wrapText="1"/>
    </xf>
    <xf numFmtId="165" fontId="2" fillId="0" borderId="0" xfId="2" applyNumberFormat="1" applyFont="1" applyFill="1" applyAlignment="1">
      <alignment wrapText="1"/>
    </xf>
    <xf numFmtId="0" fontId="2" fillId="0" borderId="1" xfId="2" applyNumberFormat="1" applyFont="1" applyFill="1" applyBorder="1" applyAlignment="1">
      <alignment horizontal="left" vertical="top" wrapText="1"/>
    </xf>
    <xf numFmtId="0" fontId="1" fillId="0" borderId="1" xfId="2" applyNumberFormat="1" applyFont="1" applyFill="1" applyBorder="1" applyAlignment="1">
      <alignment horizontal="left" vertical="top" wrapText="1"/>
    </xf>
    <xf numFmtId="49" fontId="3" fillId="0" borderId="1" xfId="2" applyNumberFormat="1" applyFont="1" applyFill="1" applyBorder="1" applyAlignment="1">
      <alignment horizontal="left" vertical="top" wrapText="1"/>
    </xf>
    <xf numFmtId="165" fontId="4" fillId="0" borderId="0" xfId="2" applyNumberFormat="1" applyFont="1" applyFill="1" applyAlignment="1">
      <alignment wrapText="1"/>
    </xf>
    <xf numFmtId="165" fontId="2" fillId="0" borderId="0" xfId="2" applyNumberFormat="1" applyFont="1" applyFill="1" applyBorder="1" applyAlignment="1">
      <alignment horizontal="left" vertical="top" wrapText="1"/>
    </xf>
    <xf numFmtId="166" fontId="1" fillId="0" borderId="0" xfId="2" applyNumberFormat="1" applyFont="1" applyFill="1" applyBorder="1" applyAlignment="1">
      <alignment horizontal="right" vertical="top" wrapText="1"/>
    </xf>
    <xf numFmtId="3" fontId="1" fillId="0" borderId="0" xfId="2" applyNumberFormat="1" applyFont="1" applyFill="1" applyBorder="1" applyAlignment="1">
      <alignment horizontal="right" vertical="top" wrapText="1"/>
    </xf>
    <xf numFmtId="49" fontId="15" fillId="0" borderId="0" xfId="2" applyNumberFormat="1" applyFont="1" applyFill="1" applyBorder="1" applyAlignment="1">
      <alignment horizontal="left" vertical="top" wrapText="1"/>
    </xf>
    <xf numFmtId="0" fontId="1" fillId="0" borderId="0" xfId="2" applyNumberFormat="1" applyFont="1" applyFill="1" applyAlignment="1">
      <alignment horizontal="left" vertical="top" wrapText="1"/>
    </xf>
    <xf numFmtId="3" fontId="2" fillId="0" borderId="0" xfId="2" applyNumberFormat="1" applyFont="1" applyFill="1" applyAlignment="1">
      <alignment wrapText="1"/>
    </xf>
    <xf numFmtId="165" fontId="2" fillId="0" borderId="0" xfId="2" applyNumberFormat="1" applyFont="1" applyFill="1" applyBorder="1" applyAlignment="1">
      <alignment horizontal="right" vertical="center" wrapText="1"/>
    </xf>
    <xf numFmtId="0" fontId="1" fillId="0" borderId="0" xfId="2" applyNumberFormat="1" applyFont="1" applyFill="1" applyAlignment="1">
      <alignment horizontal="right" wrapText="1"/>
    </xf>
    <xf numFmtId="0" fontId="7" fillId="0" borderId="0" xfId="2" applyFill="1" applyAlignment="1">
      <alignment wrapText="1"/>
    </xf>
    <xf numFmtId="0" fontId="1" fillId="0" borderId="0" xfId="2" applyNumberFormat="1" applyFont="1" applyFill="1" applyAlignment="1">
      <alignment horizontal="center" wrapText="1"/>
    </xf>
    <xf numFmtId="3" fontId="1" fillId="0" borderId="0" xfId="2" applyNumberFormat="1" applyFont="1" applyFill="1" applyAlignment="1">
      <alignment horizontal="center" wrapText="1"/>
    </xf>
    <xf numFmtId="165" fontId="3" fillId="0" borderId="0" xfId="2" applyNumberFormat="1" applyFont="1" applyFill="1" applyBorder="1" applyAlignment="1">
      <alignment horizontal="right" vertical="center" wrapText="1"/>
    </xf>
    <xf numFmtId="49" fontId="15" fillId="0" borderId="0" xfId="2" applyNumberFormat="1" applyFont="1" applyFill="1" applyAlignment="1">
      <alignment horizontal="left" vertical="top" wrapText="1"/>
    </xf>
    <xf numFmtId="165" fontId="1" fillId="0" borderId="0" xfId="2" applyNumberFormat="1" applyFont="1" applyFill="1" applyAlignment="1">
      <alignment horizontal="left" vertical="top" wrapText="1"/>
    </xf>
    <xf numFmtId="0" fontId="1" fillId="0" borderId="0" xfId="2" applyNumberFormat="1" applyFont="1" applyFill="1" applyAlignment="1">
      <alignment wrapText="1"/>
    </xf>
    <xf numFmtId="165" fontId="10" fillId="0" borderId="0" xfId="2" applyNumberFormat="1" applyFont="1" applyFill="1" applyAlignment="1">
      <alignment wrapText="1"/>
    </xf>
    <xf numFmtId="165" fontId="3" fillId="0" borderId="0" xfId="2" applyNumberFormat="1" applyFont="1" applyFill="1" applyBorder="1" applyAlignment="1">
      <alignment horizontal="left" vertical="top" wrapText="1"/>
    </xf>
    <xf numFmtId="0" fontId="9" fillId="0" borderId="0" xfId="2" applyNumberFormat="1" applyFont="1" applyFill="1" applyAlignment="1">
      <alignment horizontal="left" vertical="top" wrapText="1"/>
    </xf>
    <xf numFmtId="3" fontId="3" fillId="0" borderId="0" xfId="2" applyNumberFormat="1" applyFont="1" applyFill="1" applyBorder="1" applyAlignment="1">
      <alignment horizontal="right" vertical="center" wrapText="1"/>
    </xf>
    <xf numFmtId="3" fontId="4" fillId="0" borderId="0" xfId="2" applyNumberFormat="1" applyFont="1" applyFill="1" applyBorder="1" applyAlignment="1">
      <alignment horizontal="right" vertical="center" wrapText="1"/>
    </xf>
    <xf numFmtId="165" fontId="12" fillId="0" borderId="0" xfId="2" applyNumberFormat="1" applyFont="1" applyFill="1" applyAlignment="1">
      <alignment wrapText="1"/>
    </xf>
    <xf numFmtId="165" fontId="1" fillId="0" borderId="0" xfId="2" applyNumberFormat="1" applyFont="1" applyFill="1" applyAlignment="1">
      <alignment horizontal="left" wrapText="1"/>
    </xf>
    <xf numFmtId="3" fontId="7" fillId="0" borderId="0" xfId="2" applyNumberFormat="1" applyFill="1" applyAlignment="1">
      <alignment wrapText="1"/>
    </xf>
    <xf numFmtId="49" fontId="1" fillId="0" borderId="0" xfId="2" applyNumberFormat="1" applyFont="1" applyFill="1" applyBorder="1" applyAlignment="1">
      <alignment horizontal="left" vertical="top" wrapText="1"/>
    </xf>
    <xf numFmtId="3" fontId="6" fillId="0" borderId="0" xfId="1" applyNumberFormat="1" applyFont="1" applyFill="1" applyBorder="1" applyAlignment="1" applyProtection="1">
      <alignment horizontal="left" vertical="top" wrapText="1"/>
      <protection locked="0"/>
    </xf>
    <xf numFmtId="49" fontId="2" fillId="0" borderId="0" xfId="2" applyNumberFormat="1" applyFont="1" applyFill="1" applyBorder="1" applyAlignment="1">
      <alignment horizontal="left" vertical="top" wrapText="1"/>
    </xf>
    <xf numFmtId="3" fontId="5" fillId="0" borderId="0" xfId="1" applyNumberFormat="1" applyFont="1" applyFill="1" applyBorder="1" applyAlignment="1" applyProtection="1">
      <alignment horizontal="left" vertical="top" wrapText="1"/>
      <protection locked="0"/>
    </xf>
    <xf numFmtId="165" fontId="17" fillId="0" borderId="1" xfId="0" applyNumberFormat="1" applyFont="1" applyFill="1" applyBorder="1" applyAlignment="1">
      <alignment horizontal="center" vertical="center" wrapText="1"/>
    </xf>
    <xf numFmtId="49" fontId="19" fillId="0" borderId="1" xfId="2" applyNumberFormat="1" applyFont="1" applyFill="1" applyBorder="1" applyAlignment="1">
      <alignment horizontal="left" vertical="top" wrapText="1"/>
    </xf>
    <xf numFmtId="49" fontId="19" fillId="0" borderId="1" xfId="2" applyNumberFormat="1" applyFont="1" applyFill="1" applyBorder="1" applyAlignment="1">
      <alignment vertical="top" wrapText="1"/>
    </xf>
    <xf numFmtId="3" fontId="17" fillId="0" borderId="1" xfId="2" applyNumberFormat="1" applyFont="1" applyFill="1" applyBorder="1" applyAlignment="1">
      <alignment horizontal="center" vertical="center" wrapText="1"/>
    </xf>
    <xf numFmtId="4" fontId="3" fillId="0" borderId="0" xfId="2" applyNumberFormat="1" applyFont="1" applyFill="1" applyBorder="1" applyAlignment="1">
      <alignment horizontal="right" vertical="top" wrapText="1"/>
    </xf>
    <xf numFmtId="0" fontId="22" fillId="2" borderId="0" xfId="0" applyNumberFormat="1" applyFont="1" applyFill="1" applyAlignment="1">
      <alignment horizontal="left" vertical="top" wrapText="1"/>
    </xf>
    <xf numFmtId="165" fontId="22" fillId="2" borderId="0" xfId="0" applyNumberFormat="1" applyFont="1" applyFill="1" applyAlignment="1">
      <alignment wrapText="1"/>
    </xf>
    <xf numFmtId="3" fontId="23" fillId="2" borderId="0" xfId="0" applyNumberFormat="1" applyFont="1" applyFill="1" applyAlignment="1">
      <alignment wrapText="1"/>
    </xf>
    <xf numFmtId="165" fontId="23" fillId="2" borderId="0" xfId="0" applyNumberFormat="1" applyFont="1" applyFill="1" applyAlignment="1">
      <alignment wrapText="1"/>
    </xf>
    <xf numFmtId="49" fontId="22" fillId="2" borderId="0" xfId="0" applyNumberFormat="1" applyFont="1" applyFill="1" applyBorder="1" applyAlignment="1">
      <alignment horizontal="right" vertical="top" wrapText="1"/>
    </xf>
    <xf numFmtId="0" fontId="22" fillId="2" borderId="0" xfId="0" applyNumberFormat="1" applyFont="1" applyFill="1" applyBorder="1" applyAlignment="1">
      <alignment horizontal="left" vertical="top" wrapText="1"/>
    </xf>
    <xf numFmtId="165" fontId="22" fillId="2" borderId="0" xfId="0" applyNumberFormat="1" applyFont="1" applyFill="1" applyBorder="1" applyAlignment="1">
      <alignment wrapText="1"/>
    </xf>
    <xf numFmtId="166" fontId="22" fillId="2" borderId="0" xfId="0" applyNumberFormat="1" applyFont="1" applyFill="1" applyBorder="1" applyAlignment="1">
      <alignment wrapText="1"/>
    </xf>
    <xf numFmtId="49" fontId="25" fillId="2" borderId="0" xfId="0" applyNumberFormat="1" applyFont="1" applyFill="1" applyBorder="1" applyAlignment="1">
      <alignment horizontal="right" vertical="top" wrapText="1"/>
    </xf>
    <xf numFmtId="165" fontId="27" fillId="2" borderId="1" xfId="0" applyNumberFormat="1" applyFont="1" applyFill="1" applyBorder="1" applyAlignment="1">
      <alignment horizontal="center" vertical="center" wrapText="1"/>
    </xf>
    <xf numFmtId="165" fontId="28" fillId="2" borderId="1" xfId="0" applyNumberFormat="1" applyFont="1" applyFill="1" applyBorder="1" applyAlignment="1">
      <alignment horizontal="center" vertical="center" wrapText="1"/>
    </xf>
    <xf numFmtId="3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NumberFormat="1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2" fillId="2" borderId="3" xfId="0" applyNumberFormat="1" applyFont="1" applyFill="1" applyBorder="1" applyAlignment="1">
      <alignment horizontal="center" vertical="center" wrapText="1"/>
    </xf>
    <xf numFmtId="3" fontId="22" fillId="2" borderId="4" xfId="0" applyNumberFormat="1" applyFont="1" applyFill="1" applyBorder="1" applyAlignment="1">
      <alignment horizontal="center" vertical="center" wrapText="1"/>
    </xf>
    <xf numFmtId="0" fontId="22" fillId="2" borderId="4" xfId="0" applyNumberFormat="1" applyFont="1" applyFill="1" applyBorder="1" applyAlignment="1">
      <alignment horizontal="center" vertical="center" wrapText="1"/>
    </xf>
    <xf numFmtId="49" fontId="22" fillId="2" borderId="4" xfId="0" applyNumberFormat="1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left" vertical="center" wrapText="1"/>
    </xf>
    <xf numFmtId="49" fontId="29" fillId="2" borderId="1" xfId="0" applyNumberFormat="1" applyFont="1" applyFill="1" applyBorder="1" applyAlignment="1">
      <alignment horizontal="left" vertical="top" wrapText="1"/>
    </xf>
    <xf numFmtId="0" fontId="26" fillId="2" borderId="1" xfId="0" applyNumberFormat="1" applyFont="1" applyFill="1" applyBorder="1" applyAlignment="1">
      <alignment horizontal="left" vertical="top" wrapText="1"/>
    </xf>
    <xf numFmtId="165" fontId="22" fillId="2" borderId="0" xfId="0" applyNumberFormat="1" applyFont="1" applyFill="1" applyAlignment="1">
      <alignment vertical="center" wrapText="1"/>
    </xf>
    <xf numFmtId="0" fontId="22" fillId="2" borderId="1" xfId="0" applyNumberFormat="1" applyFont="1" applyFill="1" applyBorder="1" applyAlignment="1">
      <alignment horizontal="left" vertical="top" wrapText="1"/>
    </xf>
    <xf numFmtId="49" fontId="30" fillId="2" borderId="1" xfId="0" applyNumberFormat="1" applyFont="1" applyFill="1" applyBorder="1" applyAlignment="1">
      <alignment horizontal="left" vertical="top" wrapText="1"/>
    </xf>
    <xf numFmtId="167" fontId="26" fillId="2" borderId="0" xfId="0" applyNumberFormat="1" applyFont="1" applyFill="1" applyAlignment="1">
      <alignment vertical="center" wrapText="1"/>
    </xf>
    <xf numFmtId="165" fontId="26" fillId="2" borderId="0" xfId="0" applyNumberFormat="1" applyFont="1" applyFill="1" applyAlignment="1">
      <alignment vertical="center" wrapText="1"/>
    </xf>
    <xf numFmtId="165" fontId="23" fillId="2" borderId="0" xfId="0" applyNumberFormat="1" applyFont="1" applyFill="1" applyAlignment="1">
      <alignment vertical="center" wrapText="1"/>
    </xf>
    <xf numFmtId="49" fontId="29" fillId="2" borderId="5" xfId="0" applyNumberFormat="1" applyFont="1" applyFill="1" applyBorder="1" applyAlignment="1">
      <alignment horizontal="left" vertical="top" wrapText="1"/>
    </xf>
    <xf numFmtId="49" fontId="29" fillId="2" borderId="5" xfId="0" applyNumberFormat="1" applyFont="1" applyFill="1" applyBorder="1" applyAlignment="1">
      <alignment vertical="top" wrapText="1"/>
    </xf>
    <xf numFmtId="165" fontId="31" fillId="2" borderId="0" xfId="0" applyNumberFormat="1" applyFont="1" applyFill="1" applyAlignment="1">
      <alignment vertical="center" wrapText="1"/>
    </xf>
    <xf numFmtId="49" fontId="29" fillId="2" borderId="1" xfId="0" applyNumberFormat="1" applyFont="1" applyFill="1" applyBorder="1" applyAlignment="1">
      <alignment vertical="top" wrapText="1"/>
    </xf>
    <xf numFmtId="0" fontId="23" fillId="2" borderId="1" xfId="0" applyNumberFormat="1" applyFont="1" applyFill="1" applyBorder="1" applyAlignment="1">
      <alignment horizontal="left" vertical="top" wrapText="1"/>
    </xf>
    <xf numFmtId="0" fontId="32" fillId="2" borderId="1" xfId="0" applyNumberFormat="1" applyFont="1" applyFill="1" applyBorder="1" applyAlignment="1">
      <alignment horizontal="left" vertical="top" wrapText="1"/>
    </xf>
    <xf numFmtId="165" fontId="33" fillId="2" borderId="0" xfId="0" applyNumberFormat="1" applyFont="1" applyFill="1" applyAlignment="1">
      <alignment vertical="center" wrapText="1"/>
    </xf>
    <xf numFmtId="165" fontId="34" fillId="2" borderId="0" xfId="0" applyNumberFormat="1" applyFont="1" applyFill="1" applyAlignment="1">
      <alignment vertical="center" wrapText="1"/>
    </xf>
    <xf numFmtId="49" fontId="29" fillId="2" borderId="4" xfId="0" applyNumberFormat="1" applyFont="1" applyFill="1" applyBorder="1" applyAlignment="1">
      <alignment horizontal="left" vertical="top" wrapText="1"/>
    </xf>
    <xf numFmtId="3" fontId="34" fillId="2" borderId="1" xfId="1" applyNumberFormat="1" applyFont="1" applyFill="1" applyBorder="1" applyAlignment="1" applyProtection="1">
      <alignment horizontal="left" vertical="top" wrapText="1"/>
      <protection locked="0"/>
    </xf>
    <xf numFmtId="49" fontId="31" fillId="2" borderId="1" xfId="0" applyNumberFormat="1" applyFont="1" applyFill="1" applyBorder="1" applyAlignment="1">
      <alignment horizontal="left" vertical="top" wrapText="1"/>
    </xf>
    <xf numFmtId="3" fontId="22" fillId="2" borderId="1" xfId="1" applyNumberFormat="1" applyFont="1" applyFill="1" applyBorder="1" applyAlignment="1" applyProtection="1">
      <alignment horizontal="left" vertical="top" wrapText="1"/>
      <protection locked="0"/>
    </xf>
    <xf numFmtId="3" fontId="23" fillId="2" borderId="1" xfId="1" applyNumberFormat="1" applyFont="1" applyFill="1" applyBorder="1" applyAlignment="1" applyProtection="1">
      <alignment horizontal="left" vertical="top" wrapText="1"/>
      <protection locked="0"/>
    </xf>
    <xf numFmtId="165" fontId="34" fillId="2" borderId="0" xfId="0" applyNumberFormat="1" applyFont="1" applyFill="1" applyAlignment="1">
      <alignment wrapText="1"/>
    </xf>
    <xf numFmtId="165" fontId="26" fillId="2" borderId="0" xfId="0" applyNumberFormat="1" applyFont="1" applyFill="1" applyAlignment="1">
      <alignment wrapText="1"/>
    </xf>
    <xf numFmtId="166" fontId="22" fillId="2" borderId="0" xfId="0" applyNumberFormat="1" applyFont="1" applyFill="1" applyAlignment="1">
      <alignment wrapText="1"/>
    </xf>
    <xf numFmtId="3" fontId="26" fillId="2" borderId="1" xfId="1" applyNumberFormat="1" applyFont="1" applyFill="1" applyBorder="1" applyAlignment="1" applyProtection="1">
      <alignment horizontal="left" vertical="top" wrapText="1"/>
      <protection locked="0"/>
    </xf>
    <xf numFmtId="0" fontId="35" fillId="2" borderId="1" xfId="0" applyFont="1" applyFill="1" applyBorder="1" applyAlignment="1">
      <alignment horizontal="left" vertical="top" wrapText="1"/>
    </xf>
    <xf numFmtId="165" fontId="22" fillId="2" borderId="1" xfId="0" applyNumberFormat="1" applyFont="1" applyFill="1" applyBorder="1" applyAlignment="1">
      <alignment horizontal="left" vertical="top" wrapText="1"/>
    </xf>
    <xf numFmtId="49" fontId="29" fillId="2" borderId="4" xfId="0" applyNumberFormat="1" applyFont="1" applyFill="1" applyBorder="1" applyAlignment="1">
      <alignment vertical="top" wrapText="1"/>
    </xf>
    <xf numFmtId="165" fontId="26" fillId="2" borderId="1" xfId="0" applyNumberFormat="1" applyFont="1" applyFill="1" applyBorder="1" applyAlignment="1">
      <alignment horizontal="left" vertical="center" wrapText="1"/>
    </xf>
    <xf numFmtId="165" fontId="23" fillId="2" borderId="1" xfId="0" applyNumberFormat="1" applyFont="1" applyFill="1" applyBorder="1" applyAlignment="1">
      <alignment horizontal="left" vertical="top" wrapText="1"/>
    </xf>
    <xf numFmtId="165" fontId="23" fillId="2" borderId="0" xfId="0" applyNumberFormat="1" applyFont="1" applyFill="1" applyBorder="1" applyAlignment="1">
      <alignment horizontal="left" vertical="top" wrapText="1"/>
    </xf>
    <xf numFmtId="166" fontId="36" fillId="2" borderId="0" xfId="0" applyNumberFormat="1" applyFont="1" applyFill="1" applyBorder="1" applyAlignment="1">
      <alignment horizontal="right" vertical="center" wrapText="1"/>
    </xf>
    <xf numFmtId="3" fontId="23" fillId="2" borderId="0" xfId="0" applyNumberFormat="1" applyFont="1" applyFill="1" applyBorder="1" applyAlignment="1">
      <alignment horizontal="right" vertical="center" wrapText="1"/>
    </xf>
    <xf numFmtId="165" fontId="23" fillId="2" borderId="0" xfId="0" applyNumberFormat="1" applyFont="1" applyFill="1" applyBorder="1" applyAlignment="1">
      <alignment horizontal="right" vertical="center" wrapText="1"/>
    </xf>
    <xf numFmtId="49" fontId="29" fillId="2" borderId="0" xfId="0" applyNumberFormat="1" applyFont="1" applyFill="1" applyAlignment="1">
      <alignment horizontal="left" vertical="top" wrapText="1"/>
    </xf>
    <xf numFmtId="0" fontId="22" fillId="2" borderId="0" xfId="0" applyNumberFormat="1" applyFont="1" applyFill="1" applyAlignment="1">
      <alignment horizontal="right" wrapText="1"/>
    </xf>
    <xf numFmtId="0" fontId="21" fillId="2" borderId="0" xfId="0" applyFont="1" applyFill="1" applyAlignment="1">
      <alignment wrapText="1"/>
    </xf>
    <xf numFmtId="0" fontId="22" fillId="2" borderId="0" xfId="0" applyNumberFormat="1" applyFont="1" applyFill="1" applyAlignment="1">
      <alignment horizontal="center" wrapText="1"/>
    </xf>
    <xf numFmtId="3" fontId="22" fillId="2" borderId="0" xfId="0" applyNumberFormat="1" applyFont="1" applyFill="1" applyAlignment="1">
      <alignment horizontal="center" wrapText="1"/>
    </xf>
    <xf numFmtId="165" fontId="26" fillId="2" borderId="0" xfId="0" applyNumberFormat="1" applyFont="1" applyFill="1" applyBorder="1" applyAlignment="1">
      <alignment horizontal="right" vertical="center" wrapText="1"/>
    </xf>
    <xf numFmtId="165" fontId="22" fillId="2" borderId="0" xfId="0" applyNumberFormat="1" applyFont="1" applyFill="1" applyAlignment="1">
      <alignment horizontal="left" vertical="top" wrapText="1"/>
    </xf>
    <xf numFmtId="0" fontId="22" fillId="2" borderId="0" xfId="0" applyNumberFormat="1" applyFont="1" applyFill="1" applyAlignment="1">
      <alignment wrapText="1"/>
    </xf>
    <xf numFmtId="165" fontId="37" fillId="2" borderId="0" xfId="0" applyNumberFormat="1" applyFont="1" applyFill="1" applyAlignment="1">
      <alignment wrapText="1"/>
    </xf>
    <xf numFmtId="165" fontId="26" fillId="2" borderId="0" xfId="0" applyNumberFormat="1" applyFont="1" applyFill="1" applyBorder="1" applyAlignment="1">
      <alignment horizontal="left" vertical="top" wrapText="1"/>
    </xf>
    <xf numFmtId="3" fontId="22" fillId="2" borderId="0" xfId="0" applyNumberFormat="1" applyFont="1" applyFill="1" applyAlignment="1">
      <alignment wrapText="1"/>
    </xf>
    <xf numFmtId="0" fontId="37" fillId="2" borderId="0" xfId="0" applyNumberFormat="1" applyFont="1" applyFill="1" applyAlignment="1">
      <alignment horizontal="left" vertical="top" wrapText="1"/>
    </xf>
    <xf numFmtId="3" fontId="26" fillId="2" borderId="0" xfId="0" applyNumberFormat="1" applyFont="1" applyFill="1" applyBorder="1" applyAlignment="1">
      <alignment horizontal="right" vertical="center" wrapText="1"/>
    </xf>
    <xf numFmtId="3" fontId="34" fillId="2" borderId="0" xfId="0" applyNumberFormat="1" applyFont="1" applyFill="1" applyBorder="1" applyAlignment="1">
      <alignment horizontal="right" vertical="center" wrapText="1"/>
    </xf>
    <xf numFmtId="165" fontId="22" fillId="2" borderId="0" xfId="0" applyNumberFormat="1" applyFont="1" applyFill="1" applyAlignment="1">
      <alignment horizontal="left" wrapText="1"/>
    </xf>
    <xf numFmtId="3" fontId="21" fillId="2" borderId="0" xfId="0" applyNumberFormat="1" applyFont="1" applyFill="1" applyAlignment="1">
      <alignment wrapText="1"/>
    </xf>
    <xf numFmtId="0" fontId="39" fillId="0" borderId="0" xfId="0" applyFont="1"/>
    <xf numFmtId="2" fontId="26" fillId="2" borderId="2" xfId="0" applyNumberFormat="1" applyFont="1" applyFill="1" applyBorder="1" applyAlignment="1">
      <alignment horizontal="right" vertical="top" wrapText="1"/>
    </xf>
    <xf numFmtId="2" fontId="23" fillId="2" borderId="1" xfId="0" applyNumberFormat="1" applyFont="1" applyFill="1" applyBorder="1" applyAlignment="1">
      <alignment horizontal="right" vertical="top" wrapText="1"/>
    </xf>
    <xf numFmtId="2" fontId="26" fillId="2" borderId="1" xfId="0" applyNumberFormat="1" applyFont="1" applyFill="1" applyBorder="1" applyAlignment="1">
      <alignment horizontal="right" vertical="top" wrapText="1"/>
    </xf>
    <xf numFmtId="2" fontId="22" fillId="2" borderId="2" xfId="0" applyNumberFormat="1" applyFont="1" applyFill="1" applyBorder="1" applyAlignment="1">
      <alignment horizontal="right" vertical="top" wrapText="1"/>
    </xf>
    <xf numFmtId="2" fontId="22" fillId="2" borderId="1" xfId="0" applyNumberFormat="1" applyFont="1" applyFill="1" applyBorder="1" applyAlignment="1">
      <alignment horizontal="right" vertical="top" wrapText="1"/>
    </xf>
    <xf numFmtId="2" fontId="22" fillId="2" borderId="2" xfId="0" applyNumberFormat="1" applyFont="1" applyFill="1" applyBorder="1" applyAlignment="1">
      <alignment horizontal="right" vertical="top"/>
    </xf>
    <xf numFmtId="2" fontId="22" fillId="2" borderId="1" xfId="0" applyNumberFormat="1" applyFont="1" applyFill="1" applyBorder="1" applyAlignment="1">
      <alignment horizontal="right" vertical="top"/>
    </xf>
    <xf numFmtId="2" fontId="23" fillId="2" borderId="1" xfId="0" applyNumberFormat="1" applyFont="1" applyFill="1" applyBorder="1" applyAlignment="1">
      <alignment horizontal="right" vertical="top"/>
    </xf>
    <xf numFmtId="2" fontId="32" fillId="2" borderId="1" xfId="0" applyNumberFormat="1" applyFont="1" applyFill="1" applyBorder="1" applyAlignment="1">
      <alignment horizontal="right" vertical="top"/>
    </xf>
    <xf numFmtId="2" fontId="32" fillId="2" borderId="1" xfId="0" applyNumberFormat="1" applyFont="1" applyFill="1" applyBorder="1" applyAlignment="1">
      <alignment horizontal="right" vertical="top" wrapText="1"/>
    </xf>
    <xf numFmtId="2" fontId="34" fillId="2" borderId="1" xfId="0" applyNumberFormat="1" applyFont="1" applyFill="1" applyBorder="1" applyAlignment="1">
      <alignment horizontal="right" vertical="top" wrapText="1"/>
    </xf>
    <xf numFmtId="2" fontId="26" fillId="2" borderId="1" xfId="0" applyNumberFormat="1" applyFont="1" applyFill="1" applyBorder="1" applyAlignment="1">
      <alignment horizontal="right" wrapText="1"/>
    </xf>
    <xf numFmtId="2" fontId="4" fillId="0" borderId="1" xfId="2" applyNumberFormat="1" applyFont="1" applyFill="1" applyBorder="1" applyAlignment="1">
      <alignment horizontal="right" vertical="top" wrapText="1"/>
    </xf>
    <xf numFmtId="2" fontId="3" fillId="0" borderId="1" xfId="2" applyNumberFormat="1" applyFont="1" applyFill="1" applyBorder="1" applyAlignment="1">
      <alignment horizontal="right" vertical="top" wrapText="1"/>
    </xf>
    <xf numFmtId="2" fontId="1" fillId="0" borderId="1" xfId="2" applyNumberFormat="1" applyFont="1" applyFill="1" applyBorder="1" applyAlignment="1">
      <alignment horizontal="right" vertical="top" wrapText="1"/>
    </xf>
    <xf numFmtId="2" fontId="2" fillId="0" borderId="1" xfId="2" applyNumberFormat="1" applyFont="1" applyFill="1" applyBorder="1" applyAlignment="1">
      <alignment horizontal="right" vertical="top" wrapText="1"/>
    </xf>
    <xf numFmtId="0" fontId="22" fillId="2" borderId="0" xfId="0" applyNumberFormat="1" applyFont="1" applyFill="1" applyAlignment="1">
      <alignment horizontal="left" vertical="top" wrapText="1"/>
    </xf>
    <xf numFmtId="49" fontId="31" fillId="2" borderId="5" xfId="0" applyNumberFormat="1" applyFont="1" applyFill="1" applyBorder="1" applyAlignment="1">
      <alignment horizontal="left" vertical="top" wrapText="1"/>
    </xf>
    <xf numFmtId="49" fontId="31" fillId="2" borderId="6" xfId="0" applyNumberFormat="1" applyFont="1" applyFill="1" applyBorder="1" applyAlignment="1">
      <alignment horizontal="left" vertical="top" wrapText="1"/>
    </xf>
    <xf numFmtId="49" fontId="31" fillId="2" borderId="4" xfId="0" applyNumberFormat="1" applyFont="1" applyFill="1" applyBorder="1" applyAlignment="1">
      <alignment horizontal="left" vertical="top" wrapText="1"/>
    </xf>
    <xf numFmtId="49" fontId="29" fillId="2" borderId="5" xfId="0" applyNumberFormat="1" applyFont="1" applyFill="1" applyBorder="1" applyAlignment="1">
      <alignment vertical="top" wrapText="1"/>
    </xf>
    <xf numFmtId="0" fontId="21" fillId="2" borderId="6" xfId="0" applyFont="1" applyFill="1" applyBorder="1" applyAlignment="1">
      <alignment vertical="top" wrapText="1"/>
    </xf>
    <xf numFmtId="165" fontId="38" fillId="2" borderId="0" xfId="0" applyNumberFormat="1" applyFont="1" applyFill="1" applyBorder="1" applyAlignment="1">
      <alignment wrapText="1"/>
    </xf>
    <xf numFmtId="0" fontId="22" fillId="2" borderId="0" xfId="0" applyNumberFormat="1" applyFont="1" applyFill="1" applyAlignment="1">
      <alignment horizontal="right"/>
    </xf>
    <xf numFmtId="165" fontId="24" fillId="2" borderId="0" xfId="0" applyNumberFormat="1" applyFont="1" applyFill="1" applyBorder="1" applyAlignment="1">
      <alignment horizontal="center" vertical="center" wrapText="1"/>
    </xf>
    <xf numFmtId="165" fontId="26" fillId="2" borderId="1" xfId="0" applyNumberFormat="1" applyFont="1" applyFill="1" applyBorder="1" applyAlignment="1">
      <alignment horizontal="center" vertical="center" wrapText="1"/>
    </xf>
    <xf numFmtId="3" fontId="26" fillId="2" borderId="7" xfId="0" applyNumberFormat="1" applyFont="1" applyFill="1" applyBorder="1" applyAlignment="1">
      <alignment horizontal="center" vertical="center" wrapText="1"/>
    </xf>
    <xf numFmtId="3" fontId="26" fillId="2" borderId="8" xfId="0" applyNumberFormat="1" applyFont="1" applyFill="1" applyBorder="1" applyAlignment="1">
      <alignment horizontal="center" vertical="center" wrapText="1"/>
    </xf>
    <xf numFmtId="3" fontId="26" fillId="2" borderId="2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165" fontId="26" fillId="2" borderId="5" xfId="0" applyNumberFormat="1" applyFont="1" applyFill="1" applyBorder="1" applyAlignment="1">
      <alignment horizontal="center" vertical="center" wrapText="1"/>
    </xf>
    <xf numFmtId="165" fontId="26" fillId="2" borderId="6" xfId="0" applyNumberFormat="1" applyFont="1" applyFill="1" applyBorder="1" applyAlignment="1">
      <alignment horizontal="center" vertical="center" wrapText="1"/>
    </xf>
    <xf numFmtId="165" fontId="26" fillId="2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2" applyNumberFormat="1" applyFont="1" applyFill="1" applyAlignment="1">
      <alignment horizontal="right"/>
    </xf>
    <xf numFmtId="0" fontId="7" fillId="0" borderId="0" xfId="2" applyFill="1" applyAlignment="1"/>
    <xf numFmtId="165" fontId="11" fillId="0" borderId="0" xfId="2" applyNumberFormat="1" applyFont="1" applyFill="1" applyBorder="1" applyAlignment="1">
      <alignment wrapText="1"/>
    </xf>
    <xf numFmtId="165" fontId="13" fillId="0" borderId="0" xfId="2" applyNumberFormat="1" applyFont="1" applyFill="1" applyBorder="1" applyAlignment="1">
      <alignment horizontal="center" vertical="center" wrapText="1"/>
    </xf>
    <xf numFmtId="165" fontId="3" fillId="0" borderId="5" xfId="2" applyNumberFormat="1" applyFont="1" applyFill="1" applyBorder="1" applyAlignment="1">
      <alignment horizontal="center" vertical="center" wrapText="1"/>
    </xf>
    <xf numFmtId="165" fontId="3" fillId="0" borderId="6" xfId="2" applyNumberFormat="1" applyFont="1" applyFill="1" applyBorder="1" applyAlignment="1">
      <alignment horizontal="center" vertical="center" wrapText="1"/>
    </xf>
    <xf numFmtId="165" fontId="3" fillId="0" borderId="4" xfId="2" applyNumberFormat="1" applyFont="1" applyFill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</cellXfs>
  <cellStyles count="10">
    <cellStyle name="Денежный 2" xfId="1"/>
    <cellStyle name="Обычный" xfId="0" builtinId="0"/>
    <cellStyle name="Обычный 2" xfId="2"/>
    <cellStyle name="Обычный 3" xfId="3"/>
    <cellStyle name="Стиль 1" xfId="4"/>
    <cellStyle name="Стиль 2" xfId="5"/>
    <cellStyle name="Стиль 3" xfId="6"/>
    <cellStyle name="Стиль 4" xfId="7"/>
    <cellStyle name="Стиль 5" xfId="8"/>
    <cellStyle name="Стиль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9"/>
  <sheetViews>
    <sheetView view="pageBreakPreview" zoomScale="86" zoomScaleSheetLayoutView="86" workbookViewId="0">
      <pane xSplit="1" ySplit="7" topLeftCell="B70" activePane="bottomRight" state="frozen"/>
      <selection pane="topRight" activeCell="C1" sqref="C1"/>
      <selection pane="bottomLeft" activeCell="A8" sqref="A8"/>
      <selection pane="bottomRight" activeCell="C82" sqref="C82"/>
    </sheetView>
  </sheetViews>
  <sheetFormatPr defaultRowHeight="15.75" x14ac:dyDescent="0.25"/>
  <cols>
    <col min="1" max="1" width="47.7109375" style="62" customWidth="1"/>
    <col min="2" max="2" width="21" style="63" customWidth="1"/>
    <col min="3" max="4" width="18.42578125" style="63" customWidth="1"/>
    <col min="5" max="5" width="13.42578125" style="64" customWidth="1"/>
    <col min="6" max="6" width="10.85546875" style="65" customWidth="1"/>
    <col min="7" max="7" width="11.7109375" style="63" customWidth="1"/>
    <col min="8" max="8" width="18.140625" style="63" customWidth="1"/>
    <col min="9" max="9" width="45.7109375" style="115" customWidth="1"/>
    <col min="10" max="10" width="16.42578125" style="63" customWidth="1"/>
    <col min="11" max="11" width="9.140625" style="63"/>
    <col min="12" max="12" width="15" style="63" bestFit="1" customWidth="1"/>
    <col min="13" max="16384" width="9.140625" style="63"/>
  </cols>
  <sheetData>
    <row r="1" spans="1:13" x14ac:dyDescent="0.25">
      <c r="I1" s="66" t="s">
        <v>89</v>
      </c>
    </row>
    <row r="2" spans="1:13" ht="72" customHeight="1" x14ac:dyDescent="0.25">
      <c r="A2" s="156" t="s">
        <v>101</v>
      </c>
      <c r="B2" s="156"/>
      <c r="C2" s="156"/>
      <c r="D2" s="156"/>
      <c r="E2" s="156"/>
      <c r="F2" s="156"/>
      <c r="G2" s="156"/>
      <c r="H2" s="156"/>
      <c r="I2" s="156"/>
    </row>
    <row r="3" spans="1:13" ht="10.5" customHeight="1" x14ac:dyDescent="0.25">
      <c r="A3" s="156"/>
      <c r="B3" s="156"/>
      <c r="C3" s="156"/>
      <c r="D3" s="156"/>
      <c r="E3" s="156"/>
      <c r="F3" s="156"/>
      <c r="G3" s="156"/>
      <c r="H3" s="156"/>
      <c r="I3" s="156"/>
    </row>
    <row r="4" spans="1:13" hidden="1" x14ac:dyDescent="0.25">
      <c r="A4" s="67"/>
      <c r="B4" s="68"/>
      <c r="C4" s="68"/>
      <c r="D4" s="68"/>
      <c r="E4" s="69"/>
      <c r="F4" s="68"/>
      <c r="G4" s="68"/>
      <c r="H4" s="68"/>
      <c r="I4" s="70"/>
    </row>
    <row r="5" spans="1:13" ht="24.75" customHeight="1" x14ac:dyDescent="0.25">
      <c r="A5" s="162" t="s">
        <v>0</v>
      </c>
      <c r="B5" s="157" t="s">
        <v>54</v>
      </c>
      <c r="C5" s="157"/>
      <c r="D5" s="157"/>
      <c r="E5" s="157"/>
      <c r="F5" s="157"/>
      <c r="G5" s="157"/>
      <c r="H5" s="157"/>
      <c r="I5" s="161" t="s">
        <v>63</v>
      </c>
    </row>
    <row r="6" spans="1:13" ht="65.25" customHeight="1" x14ac:dyDescent="0.25">
      <c r="A6" s="163"/>
      <c r="B6" s="157" t="s">
        <v>97</v>
      </c>
      <c r="C6" s="71" t="s">
        <v>98</v>
      </c>
      <c r="D6" s="71"/>
      <c r="E6" s="158" t="s">
        <v>99</v>
      </c>
      <c r="F6" s="159"/>
      <c r="G6" s="160"/>
      <c r="H6" s="157" t="s">
        <v>69</v>
      </c>
      <c r="I6" s="161"/>
    </row>
    <row r="7" spans="1:13" ht="43.5" customHeight="1" x14ac:dyDescent="0.25">
      <c r="A7" s="164"/>
      <c r="B7" s="157"/>
      <c r="C7" s="72" t="s">
        <v>51</v>
      </c>
      <c r="D7" s="72" t="s">
        <v>51</v>
      </c>
      <c r="E7" s="73" t="s">
        <v>51</v>
      </c>
      <c r="F7" s="74" t="s">
        <v>52</v>
      </c>
      <c r="G7" s="72" t="s">
        <v>53</v>
      </c>
      <c r="H7" s="157"/>
      <c r="I7" s="161"/>
    </row>
    <row r="8" spans="1:13" x14ac:dyDescent="0.25">
      <c r="A8" s="75">
        <v>1</v>
      </c>
      <c r="B8" s="76">
        <v>2</v>
      </c>
      <c r="C8" s="76"/>
      <c r="D8" s="76"/>
      <c r="E8" s="77">
        <v>3</v>
      </c>
      <c r="F8" s="77">
        <v>4</v>
      </c>
      <c r="G8" s="78">
        <v>5</v>
      </c>
      <c r="H8" s="78">
        <v>6</v>
      </c>
      <c r="I8" s="79" t="s">
        <v>67</v>
      </c>
    </row>
    <row r="9" spans="1:13" x14ac:dyDescent="0.25">
      <c r="A9" s="80" t="s">
        <v>17</v>
      </c>
      <c r="B9" s="132"/>
      <c r="C9" s="132"/>
      <c r="D9" s="132"/>
      <c r="E9" s="133"/>
      <c r="F9" s="133"/>
      <c r="G9" s="134"/>
      <c r="H9" s="134"/>
      <c r="I9" s="81"/>
    </row>
    <row r="10" spans="1:13" s="83" customFormat="1" x14ac:dyDescent="0.2">
      <c r="A10" s="82" t="s">
        <v>1</v>
      </c>
      <c r="B10" s="132">
        <f>B11+B27</f>
        <v>3397500</v>
      </c>
      <c r="C10" s="132">
        <f t="shared" ref="C10:G10" si="0">C11+C26</f>
        <v>0</v>
      </c>
      <c r="D10" s="132">
        <f t="shared" si="0"/>
        <v>0</v>
      </c>
      <c r="E10" s="132">
        <f t="shared" si="0"/>
        <v>0</v>
      </c>
      <c r="F10" s="132">
        <f t="shared" si="0"/>
        <v>0</v>
      </c>
      <c r="G10" s="132">
        <f t="shared" si="0"/>
        <v>0</v>
      </c>
      <c r="H10" s="134">
        <f>B10+C10+D10+E10</f>
        <v>3397500</v>
      </c>
      <c r="I10" s="81"/>
    </row>
    <row r="11" spans="1:13" s="87" customFormat="1" x14ac:dyDescent="0.2">
      <c r="A11" s="84" t="s">
        <v>18</v>
      </c>
      <c r="B11" s="135">
        <f>B13+B17+B19+B22+B23+B25</f>
        <v>658000</v>
      </c>
      <c r="C11" s="135">
        <f t="shared" ref="C11:G11" si="1">SUM(C12:C25)</f>
        <v>0</v>
      </c>
      <c r="D11" s="135">
        <f t="shared" si="1"/>
        <v>0</v>
      </c>
      <c r="E11" s="135"/>
      <c r="F11" s="135">
        <v>0</v>
      </c>
      <c r="G11" s="135">
        <f t="shared" si="1"/>
        <v>0</v>
      </c>
      <c r="H11" s="134">
        <f t="shared" ref="H11:H74" si="2">B11+C11+D11+E11</f>
        <v>658000</v>
      </c>
      <c r="I11" s="85"/>
      <c r="J11" s="86"/>
      <c r="K11" s="86"/>
      <c r="L11" s="86"/>
      <c r="M11" s="86"/>
    </row>
    <row r="12" spans="1:13" s="88" customFormat="1" x14ac:dyDescent="0.2">
      <c r="A12" s="84" t="s">
        <v>2</v>
      </c>
      <c r="B12" s="137">
        <v>0</v>
      </c>
      <c r="C12" s="137">
        <v>0</v>
      </c>
      <c r="D12" s="137">
        <v>0</v>
      </c>
      <c r="E12" s="136"/>
      <c r="F12" s="138"/>
      <c r="G12" s="136">
        <f>E12-F12</f>
        <v>0</v>
      </c>
      <c r="H12" s="134">
        <f t="shared" si="2"/>
        <v>0</v>
      </c>
      <c r="I12" s="81"/>
    </row>
    <row r="13" spans="1:13" s="88" customFormat="1" x14ac:dyDescent="0.2">
      <c r="A13" s="84" t="s">
        <v>3</v>
      </c>
      <c r="B13" s="137">
        <v>28000</v>
      </c>
      <c r="C13" s="137"/>
      <c r="D13" s="137"/>
      <c r="E13" s="136"/>
      <c r="F13" s="138"/>
      <c r="G13" s="136">
        <f>E13-F13</f>
        <v>0</v>
      </c>
      <c r="H13" s="134">
        <f t="shared" si="2"/>
        <v>28000</v>
      </c>
      <c r="I13" s="81"/>
    </row>
    <row r="14" spans="1:13" s="88" customFormat="1" x14ac:dyDescent="0.2">
      <c r="A14" s="84" t="s">
        <v>4</v>
      </c>
      <c r="B14" s="135"/>
      <c r="C14" s="135"/>
      <c r="D14" s="135"/>
      <c r="E14" s="136"/>
      <c r="F14" s="136"/>
      <c r="G14" s="136">
        <f>E14-F14</f>
        <v>0</v>
      </c>
      <c r="H14" s="134">
        <f t="shared" si="2"/>
        <v>0</v>
      </c>
      <c r="I14" s="81"/>
    </row>
    <row r="15" spans="1:13" s="88" customFormat="1" x14ac:dyDescent="0.2">
      <c r="A15" s="84" t="s">
        <v>55</v>
      </c>
      <c r="B15" s="136"/>
      <c r="C15" s="136"/>
      <c r="D15" s="136"/>
      <c r="E15" s="136"/>
      <c r="F15" s="136"/>
      <c r="G15" s="136"/>
      <c r="H15" s="134">
        <f t="shared" si="2"/>
        <v>0</v>
      </c>
      <c r="I15" s="81"/>
    </row>
    <row r="16" spans="1:13" s="88" customFormat="1" x14ac:dyDescent="0.2">
      <c r="A16" s="84" t="s">
        <v>19</v>
      </c>
      <c r="B16" s="136"/>
      <c r="C16" s="136"/>
      <c r="D16" s="136"/>
      <c r="E16" s="136"/>
      <c r="F16" s="136"/>
      <c r="G16" s="136"/>
      <c r="H16" s="134">
        <f t="shared" si="2"/>
        <v>0</v>
      </c>
      <c r="I16" s="81"/>
    </row>
    <row r="17" spans="1:11" s="88" customFormat="1" x14ac:dyDescent="0.2">
      <c r="A17" s="84" t="s">
        <v>20</v>
      </c>
      <c r="B17" s="136">
        <v>5000</v>
      </c>
      <c r="C17" s="136"/>
      <c r="D17" s="136"/>
      <c r="E17" s="136"/>
      <c r="F17" s="136"/>
      <c r="G17" s="136"/>
      <c r="H17" s="134">
        <f t="shared" si="2"/>
        <v>5000</v>
      </c>
      <c r="I17" s="81"/>
    </row>
    <row r="18" spans="1:11" s="88" customFormat="1" x14ac:dyDescent="0.2">
      <c r="A18" s="84" t="s">
        <v>93</v>
      </c>
      <c r="B18" s="136"/>
      <c r="C18" s="136"/>
      <c r="D18" s="136"/>
      <c r="E18" s="136"/>
      <c r="F18" s="136"/>
      <c r="G18" s="136"/>
      <c r="H18" s="134">
        <f t="shared" si="2"/>
        <v>0</v>
      </c>
      <c r="I18" s="81"/>
    </row>
    <row r="19" spans="1:11" s="88" customFormat="1" x14ac:dyDescent="0.2">
      <c r="A19" s="84" t="s">
        <v>21</v>
      </c>
      <c r="B19" s="136">
        <v>20000</v>
      </c>
      <c r="C19" s="136">
        <v>0</v>
      </c>
      <c r="D19" s="136">
        <v>0</v>
      </c>
      <c r="E19" s="136"/>
      <c r="F19" s="136"/>
      <c r="G19" s="136"/>
      <c r="H19" s="134">
        <f t="shared" si="2"/>
        <v>20000</v>
      </c>
      <c r="I19" s="81"/>
    </row>
    <row r="20" spans="1:11" s="88" customFormat="1" x14ac:dyDescent="0.2">
      <c r="A20" s="84" t="s">
        <v>62</v>
      </c>
      <c r="B20" s="136"/>
      <c r="C20" s="136"/>
      <c r="D20" s="136"/>
      <c r="E20" s="136"/>
      <c r="F20" s="136"/>
      <c r="G20" s="136">
        <f>E20-F20</f>
        <v>0</v>
      </c>
      <c r="H20" s="134">
        <f t="shared" si="2"/>
        <v>0</v>
      </c>
      <c r="I20" s="81"/>
    </row>
    <row r="21" spans="1:11" s="88" customFormat="1" x14ac:dyDescent="0.2">
      <c r="A21" s="84" t="s">
        <v>22</v>
      </c>
      <c r="B21" s="136"/>
      <c r="C21" s="136">
        <v>0</v>
      </c>
      <c r="D21" s="136">
        <v>0</v>
      </c>
      <c r="E21" s="136"/>
      <c r="F21" s="136"/>
      <c r="G21" s="136">
        <f>E21-F21</f>
        <v>0</v>
      </c>
      <c r="H21" s="134">
        <f t="shared" si="2"/>
        <v>0</v>
      </c>
      <c r="I21" s="81"/>
    </row>
    <row r="22" spans="1:11" s="88" customFormat="1" x14ac:dyDescent="0.2">
      <c r="A22" s="84" t="s">
        <v>23</v>
      </c>
      <c r="B22" s="136">
        <v>565000</v>
      </c>
      <c r="C22" s="136">
        <v>0</v>
      </c>
      <c r="D22" s="136">
        <v>0</v>
      </c>
      <c r="E22" s="136"/>
      <c r="F22" s="136"/>
      <c r="G22" s="136"/>
      <c r="H22" s="134">
        <f t="shared" si="2"/>
        <v>565000</v>
      </c>
      <c r="I22" s="81"/>
    </row>
    <row r="23" spans="1:11" s="88" customFormat="1" x14ac:dyDescent="0.2">
      <c r="A23" s="84" t="s">
        <v>92</v>
      </c>
      <c r="B23" s="136">
        <v>15000</v>
      </c>
      <c r="C23" s="136"/>
      <c r="D23" s="136"/>
      <c r="E23" s="136"/>
      <c r="F23" s="136"/>
      <c r="G23" s="136">
        <f>E23-F23</f>
        <v>0</v>
      </c>
      <c r="H23" s="134">
        <f t="shared" si="2"/>
        <v>15000</v>
      </c>
      <c r="I23" s="81"/>
    </row>
    <row r="24" spans="1:11" s="88" customFormat="1" x14ac:dyDescent="0.2">
      <c r="A24" s="84" t="s">
        <v>5</v>
      </c>
      <c r="B24" s="136"/>
      <c r="C24" s="136"/>
      <c r="D24" s="136"/>
      <c r="E24" s="136"/>
      <c r="F24" s="136"/>
      <c r="G24" s="136">
        <f>E24-F24</f>
        <v>0</v>
      </c>
      <c r="H24" s="134">
        <f t="shared" si="2"/>
        <v>0</v>
      </c>
      <c r="I24" s="81"/>
    </row>
    <row r="25" spans="1:11" s="88" customFormat="1" x14ac:dyDescent="0.2">
      <c r="A25" s="84" t="s">
        <v>6</v>
      </c>
      <c r="B25" s="136">
        <v>25000</v>
      </c>
      <c r="C25" s="136"/>
      <c r="D25" s="136"/>
      <c r="E25" s="136"/>
      <c r="F25" s="136"/>
      <c r="G25" s="136">
        <f>E25-F25</f>
        <v>0</v>
      </c>
      <c r="H25" s="134">
        <f t="shared" si="2"/>
        <v>25000</v>
      </c>
      <c r="I25" s="89"/>
    </row>
    <row r="26" spans="1:11" s="88" customFormat="1" x14ac:dyDescent="0.2">
      <c r="A26" s="84" t="s">
        <v>24</v>
      </c>
      <c r="B26" s="138">
        <f>B27</f>
        <v>2739500</v>
      </c>
      <c r="C26" s="138"/>
      <c r="D26" s="138"/>
      <c r="E26" s="138"/>
      <c r="F26" s="138"/>
      <c r="G26" s="138">
        <f>G28+G32+G34+G35</f>
        <v>0</v>
      </c>
      <c r="H26" s="134">
        <f t="shared" si="2"/>
        <v>2739500</v>
      </c>
      <c r="I26" s="90"/>
      <c r="J26" s="91"/>
      <c r="K26" s="91"/>
    </row>
    <row r="27" spans="1:11" s="88" customFormat="1" ht="51" customHeight="1" x14ac:dyDescent="0.2">
      <c r="A27" s="84" t="s">
        <v>70</v>
      </c>
      <c r="B27" s="138">
        <f>B28+B34+B35</f>
        <v>2739500</v>
      </c>
      <c r="C27" s="138"/>
      <c r="D27" s="138"/>
      <c r="E27" s="138"/>
      <c r="F27" s="138"/>
      <c r="G27" s="138">
        <f>G28+G32+G34+G35</f>
        <v>0</v>
      </c>
      <c r="H27" s="134">
        <f t="shared" si="2"/>
        <v>2739500</v>
      </c>
      <c r="I27" s="92"/>
      <c r="J27" s="91"/>
      <c r="K27" s="91"/>
    </row>
    <row r="28" spans="1:11" s="88" customFormat="1" ht="18.75" customHeight="1" x14ac:dyDescent="0.2">
      <c r="A28" s="84" t="s">
        <v>25</v>
      </c>
      <c r="B28" s="138">
        <v>1720000</v>
      </c>
      <c r="C28" s="138"/>
      <c r="D28" s="138"/>
      <c r="E28" s="138"/>
      <c r="F28" s="138"/>
      <c r="G28" s="136">
        <f>E28-F28</f>
        <v>0</v>
      </c>
      <c r="H28" s="134">
        <f t="shared" si="2"/>
        <v>1720000</v>
      </c>
      <c r="I28" s="92"/>
      <c r="J28" s="91"/>
      <c r="K28" s="91"/>
    </row>
    <row r="29" spans="1:11" s="88" customFormat="1" ht="31.5" x14ac:dyDescent="0.2">
      <c r="A29" s="93" t="s">
        <v>26</v>
      </c>
      <c r="B29" s="139">
        <v>1720000</v>
      </c>
      <c r="C29" s="139"/>
      <c r="D29" s="139"/>
      <c r="E29" s="139"/>
      <c r="F29" s="139"/>
      <c r="G29" s="133">
        <f>E29-F29</f>
        <v>0</v>
      </c>
      <c r="H29" s="134">
        <f t="shared" si="2"/>
        <v>1720000</v>
      </c>
      <c r="I29" s="92"/>
      <c r="J29" s="91"/>
      <c r="K29" s="91"/>
    </row>
    <row r="30" spans="1:11" s="88" customFormat="1" ht="31.5" x14ac:dyDescent="0.2">
      <c r="A30" s="93" t="s">
        <v>27</v>
      </c>
      <c r="B30" s="139"/>
      <c r="C30" s="139"/>
      <c r="D30" s="139"/>
      <c r="E30" s="139"/>
      <c r="F30" s="139"/>
      <c r="G30" s="133"/>
      <c r="H30" s="134">
        <f t="shared" si="2"/>
        <v>0</v>
      </c>
      <c r="I30" s="92"/>
      <c r="J30" s="91"/>
      <c r="K30" s="91"/>
    </row>
    <row r="31" spans="1:11" s="88" customFormat="1" ht="47.25" x14ac:dyDescent="0.2">
      <c r="A31" s="93" t="s">
        <v>68</v>
      </c>
      <c r="B31" s="139"/>
      <c r="C31" s="139"/>
      <c r="D31" s="139"/>
      <c r="E31" s="139"/>
      <c r="F31" s="139"/>
      <c r="G31" s="139">
        <f>G28</f>
        <v>0</v>
      </c>
      <c r="H31" s="134">
        <f t="shared" si="2"/>
        <v>0</v>
      </c>
      <c r="I31" s="152"/>
      <c r="J31" s="91"/>
      <c r="K31" s="91"/>
    </row>
    <row r="32" spans="1:11" s="88" customFormat="1" ht="24" customHeight="1" x14ac:dyDescent="0.2">
      <c r="A32" s="84" t="s">
        <v>28</v>
      </c>
      <c r="B32" s="138"/>
      <c r="C32" s="138"/>
      <c r="D32" s="138"/>
      <c r="E32" s="138"/>
      <c r="F32" s="138"/>
      <c r="G32" s="136">
        <f>E32-F32</f>
        <v>0</v>
      </c>
      <c r="H32" s="134">
        <f t="shared" si="2"/>
        <v>0</v>
      </c>
      <c r="I32" s="153"/>
      <c r="J32" s="91"/>
      <c r="K32" s="91"/>
    </row>
    <row r="33" spans="1:11" s="96" customFormat="1" x14ac:dyDescent="0.2">
      <c r="A33" s="94" t="s">
        <v>29</v>
      </c>
      <c r="B33" s="140"/>
      <c r="C33" s="140"/>
      <c r="D33" s="140"/>
      <c r="E33" s="140"/>
      <c r="F33" s="140"/>
      <c r="G33" s="141">
        <f>E33+F33</f>
        <v>0</v>
      </c>
      <c r="H33" s="134">
        <f t="shared" si="2"/>
        <v>0</v>
      </c>
      <c r="I33" s="153"/>
      <c r="J33" s="95"/>
      <c r="K33" s="95"/>
    </row>
    <row r="34" spans="1:11" s="88" customFormat="1" x14ac:dyDescent="0.2">
      <c r="A34" s="84" t="s">
        <v>30</v>
      </c>
      <c r="B34" s="138">
        <v>99500</v>
      </c>
      <c r="C34" s="138"/>
      <c r="D34" s="138"/>
      <c r="E34" s="136"/>
      <c r="F34" s="138"/>
      <c r="G34" s="136">
        <f>E34-F34</f>
        <v>0</v>
      </c>
      <c r="H34" s="134">
        <f t="shared" si="2"/>
        <v>99500</v>
      </c>
      <c r="I34" s="153"/>
      <c r="J34" s="91"/>
      <c r="K34" s="91"/>
    </row>
    <row r="35" spans="1:11" s="88" customFormat="1" x14ac:dyDescent="0.2">
      <c r="A35" s="84" t="s">
        <v>31</v>
      </c>
      <c r="B35" s="138">
        <v>920000</v>
      </c>
      <c r="C35" s="138"/>
      <c r="D35" s="138"/>
      <c r="E35" s="136"/>
      <c r="F35" s="138"/>
      <c r="G35" s="136">
        <f>E35-F35</f>
        <v>0</v>
      </c>
      <c r="H35" s="134">
        <f t="shared" si="2"/>
        <v>920000</v>
      </c>
      <c r="I35" s="153"/>
      <c r="J35" s="91"/>
      <c r="K35" s="91"/>
    </row>
    <row r="36" spans="1:11" x14ac:dyDescent="0.25">
      <c r="A36" s="80" t="s">
        <v>32</v>
      </c>
      <c r="B36" s="134">
        <f t="shared" ref="B36:G36" si="3">B37+B43+B55</f>
        <v>3397500</v>
      </c>
      <c r="C36" s="134">
        <f t="shared" si="3"/>
        <v>134896.01999999999</v>
      </c>
      <c r="D36" s="134">
        <f t="shared" si="3"/>
        <v>0</v>
      </c>
      <c r="E36" s="134">
        <f t="shared" si="3"/>
        <v>0</v>
      </c>
      <c r="F36" s="134">
        <f t="shared" si="3"/>
        <v>0</v>
      </c>
      <c r="G36" s="134">
        <f t="shared" si="3"/>
        <v>0</v>
      </c>
      <c r="H36" s="134">
        <f t="shared" si="2"/>
        <v>3532396.02</v>
      </c>
      <c r="I36" s="97"/>
    </row>
    <row r="37" spans="1:11" s="65" customFormat="1" ht="15.75" customHeight="1" x14ac:dyDescent="0.25">
      <c r="A37" s="98" t="s">
        <v>11</v>
      </c>
      <c r="B37" s="142">
        <f t="shared" ref="B37:G37" si="4">B38+B41+B42</f>
        <v>1549800</v>
      </c>
      <c r="C37" s="142">
        <f t="shared" si="4"/>
        <v>0</v>
      </c>
      <c r="D37" s="142">
        <f>D38+D41+D42</f>
        <v>0</v>
      </c>
      <c r="E37" s="142">
        <f t="shared" si="4"/>
        <v>0</v>
      </c>
      <c r="F37" s="142">
        <f t="shared" si="4"/>
        <v>0</v>
      </c>
      <c r="G37" s="142">
        <f t="shared" si="4"/>
        <v>0</v>
      </c>
      <c r="H37" s="134">
        <f t="shared" si="2"/>
        <v>1549800</v>
      </c>
      <c r="I37" s="99"/>
    </row>
    <row r="38" spans="1:11" s="65" customFormat="1" ht="70.5" customHeight="1" x14ac:dyDescent="0.25">
      <c r="A38" s="100" t="s">
        <v>33</v>
      </c>
      <c r="B38" s="136">
        <v>1549800</v>
      </c>
      <c r="C38" s="136"/>
      <c r="D38" s="136"/>
      <c r="E38" s="136"/>
      <c r="F38" s="136"/>
      <c r="G38" s="136"/>
      <c r="H38" s="134">
        <f t="shared" si="2"/>
        <v>1549800</v>
      </c>
      <c r="I38" s="149"/>
    </row>
    <row r="39" spans="1:11" s="65" customFormat="1" x14ac:dyDescent="0.25">
      <c r="A39" s="101" t="s">
        <v>72</v>
      </c>
      <c r="B39" s="133">
        <v>1549800</v>
      </c>
      <c r="C39" s="133"/>
      <c r="D39" s="133"/>
      <c r="E39" s="133"/>
      <c r="F39" s="133"/>
      <c r="G39" s="133"/>
      <c r="H39" s="134">
        <f t="shared" si="2"/>
        <v>1549800</v>
      </c>
      <c r="I39" s="150"/>
    </row>
    <row r="40" spans="1:11" s="65" customFormat="1" ht="39" customHeight="1" x14ac:dyDescent="0.25">
      <c r="A40" s="101" t="s">
        <v>34</v>
      </c>
      <c r="B40" s="133"/>
      <c r="C40" s="133"/>
      <c r="D40" s="133"/>
      <c r="E40" s="133"/>
      <c r="F40" s="133"/>
      <c r="G40" s="133"/>
      <c r="H40" s="134">
        <f t="shared" si="2"/>
        <v>0</v>
      </c>
      <c r="I40" s="151"/>
    </row>
    <row r="41" spans="1:11" s="65" customFormat="1" x14ac:dyDescent="0.25">
      <c r="A41" s="100" t="s">
        <v>35</v>
      </c>
      <c r="B41" s="136">
        <v>0</v>
      </c>
      <c r="C41" s="136">
        <v>0</v>
      </c>
      <c r="D41" s="136">
        <v>0</v>
      </c>
      <c r="E41" s="136"/>
      <c r="F41" s="136"/>
      <c r="G41" s="136">
        <f>E41-F41</f>
        <v>0</v>
      </c>
      <c r="H41" s="134">
        <f t="shared" si="2"/>
        <v>0</v>
      </c>
      <c r="I41" s="81"/>
    </row>
    <row r="42" spans="1:11" x14ac:dyDescent="0.25">
      <c r="A42" s="84" t="s">
        <v>64</v>
      </c>
      <c r="B42" s="136"/>
      <c r="C42" s="136"/>
      <c r="D42" s="136"/>
      <c r="E42" s="136"/>
      <c r="F42" s="136"/>
      <c r="G42" s="136"/>
      <c r="H42" s="134">
        <f t="shared" si="2"/>
        <v>0</v>
      </c>
      <c r="I42" s="81"/>
    </row>
    <row r="43" spans="1:11" s="102" customFormat="1" x14ac:dyDescent="0.25">
      <c r="A43" s="98" t="s">
        <v>12</v>
      </c>
      <c r="B43" s="142">
        <f t="shared" ref="B43:G43" si="5">B44+B45+B49</f>
        <v>1837700</v>
      </c>
      <c r="C43" s="142">
        <f t="shared" si="5"/>
        <v>134896.01999999999</v>
      </c>
      <c r="D43" s="142">
        <f>D44+D45+D49</f>
        <v>0</v>
      </c>
      <c r="E43" s="142">
        <f>E44+E45+E49</f>
        <v>0</v>
      </c>
      <c r="F43" s="142">
        <f t="shared" si="5"/>
        <v>0</v>
      </c>
      <c r="G43" s="142">
        <f t="shared" si="5"/>
        <v>0</v>
      </c>
      <c r="H43" s="134">
        <f t="shared" si="2"/>
        <v>1972596.02</v>
      </c>
      <c r="I43" s="85"/>
    </row>
    <row r="44" spans="1:11" x14ac:dyDescent="0.25">
      <c r="A44" s="101" t="s">
        <v>71</v>
      </c>
      <c r="B44" s="133">
        <v>0</v>
      </c>
      <c r="C44" s="133"/>
      <c r="D44" s="133"/>
      <c r="E44" s="133"/>
      <c r="F44" s="133"/>
      <c r="G44" s="136"/>
      <c r="H44" s="134">
        <f t="shared" si="2"/>
        <v>0</v>
      </c>
      <c r="I44" s="99"/>
    </row>
    <row r="45" spans="1:11" s="65" customFormat="1" x14ac:dyDescent="0.25">
      <c r="A45" s="101" t="s">
        <v>13</v>
      </c>
      <c r="B45" s="133">
        <f t="shared" ref="B45:G45" si="6">B46+B47+B48</f>
        <v>1802700</v>
      </c>
      <c r="C45" s="133">
        <f>C46+C47+C48</f>
        <v>134896.01999999999</v>
      </c>
      <c r="D45" s="133">
        <f t="shared" si="6"/>
        <v>0</v>
      </c>
      <c r="E45" s="133">
        <f t="shared" si="6"/>
        <v>0</v>
      </c>
      <c r="F45" s="133">
        <f t="shared" si="6"/>
        <v>0</v>
      </c>
      <c r="G45" s="133">
        <f t="shared" si="6"/>
        <v>0</v>
      </c>
      <c r="H45" s="134">
        <f t="shared" si="2"/>
        <v>1937596.02</v>
      </c>
      <c r="I45" s="99"/>
    </row>
    <row r="46" spans="1:11" x14ac:dyDescent="0.25">
      <c r="A46" s="100" t="s">
        <v>36</v>
      </c>
      <c r="B46" s="136"/>
      <c r="C46" s="136"/>
      <c r="D46" s="136"/>
      <c r="E46" s="136"/>
      <c r="F46" s="136"/>
      <c r="G46" s="136"/>
      <c r="H46" s="134">
        <f t="shared" si="2"/>
        <v>0</v>
      </c>
      <c r="I46" s="81"/>
    </row>
    <row r="47" spans="1:11" ht="68.45" customHeight="1" x14ac:dyDescent="0.25">
      <c r="A47" s="100" t="s">
        <v>73</v>
      </c>
      <c r="B47" s="136">
        <v>1802700</v>
      </c>
      <c r="C47" s="136">
        <v>134896.01999999999</v>
      </c>
      <c r="D47" s="136"/>
      <c r="E47" s="136"/>
      <c r="F47" s="136"/>
      <c r="G47" s="136">
        <f>E47-F47</f>
        <v>0</v>
      </c>
      <c r="H47" s="134">
        <f t="shared" si="2"/>
        <v>1937596.02</v>
      </c>
      <c r="I47" s="81"/>
    </row>
    <row r="48" spans="1:11" ht="31.5" x14ac:dyDescent="0.25">
      <c r="A48" s="100" t="s">
        <v>37</v>
      </c>
      <c r="B48" s="136">
        <v>0</v>
      </c>
      <c r="C48" s="136">
        <v>0</v>
      </c>
      <c r="D48" s="136">
        <v>0</v>
      </c>
      <c r="E48" s="136"/>
      <c r="F48" s="136"/>
      <c r="G48" s="136">
        <f>E48-F48</f>
        <v>0</v>
      </c>
      <c r="H48" s="134">
        <f t="shared" si="2"/>
        <v>0</v>
      </c>
      <c r="I48" s="81"/>
    </row>
    <row r="49" spans="1:11" s="65" customFormat="1" x14ac:dyDescent="0.25">
      <c r="A49" s="101" t="s">
        <v>14</v>
      </c>
      <c r="B49" s="133">
        <f>B50+B51+B52+B53+B54</f>
        <v>35000</v>
      </c>
      <c r="C49" s="133">
        <f>C50+C51+C52+C53+C54</f>
        <v>0</v>
      </c>
      <c r="D49" s="133">
        <f>D50+D51+D52+D53+D54</f>
        <v>0</v>
      </c>
      <c r="E49" s="133">
        <f>E50+E51+E52+E53+E54</f>
        <v>0</v>
      </c>
      <c r="F49" s="133">
        <f>F50+F51+F52+F53+F54</f>
        <v>0</v>
      </c>
      <c r="G49" s="133">
        <f>E49-F49</f>
        <v>0</v>
      </c>
      <c r="H49" s="134">
        <f t="shared" si="2"/>
        <v>35000</v>
      </c>
      <c r="I49" s="99"/>
    </row>
    <row r="50" spans="1:11" s="65" customFormat="1" ht="94.5" x14ac:dyDescent="0.25">
      <c r="A50" s="100" t="s">
        <v>38</v>
      </c>
      <c r="B50" s="136"/>
      <c r="C50" s="136"/>
      <c r="D50" s="136"/>
      <c r="E50" s="136"/>
      <c r="F50" s="136"/>
      <c r="G50" s="136"/>
      <c r="H50" s="134">
        <f t="shared" si="2"/>
        <v>0</v>
      </c>
      <c r="I50" s="81"/>
    </row>
    <row r="51" spans="1:11" s="65" customFormat="1" ht="52.5" customHeight="1" x14ac:dyDescent="0.25">
      <c r="A51" s="100" t="s">
        <v>74</v>
      </c>
      <c r="B51" s="136"/>
      <c r="C51" s="136"/>
      <c r="D51" s="136"/>
      <c r="E51" s="136"/>
      <c r="F51" s="136"/>
      <c r="G51" s="136">
        <f t="shared" ref="G51:G59" si="7">E51-F51</f>
        <v>0</v>
      </c>
      <c r="H51" s="134">
        <f t="shared" si="2"/>
        <v>0</v>
      </c>
      <c r="I51" s="81"/>
    </row>
    <row r="52" spans="1:11" s="65" customFormat="1" ht="69" customHeight="1" x14ac:dyDescent="0.25">
      <c r="A52" s="100" t="s">
        <v>56</v>
      </c>
      <c r="B52" s="136"/>
      <c r="C52" s="136"/>
      <c r="D52" s="136"/>
      <c r="E52" s="136"/>
      <c r="F52" s="136"/>
      <c r="G52" s="136"/>
      <c r="H52" s="134">
        <f t="shared" si="2"/>
        <v>0</v>
      </c>
      <c r="I52" s="81"/>
    </row>
    <row r="53" spans="1:11" s="65" customFormat="1" x14ac:dyDescent="0.25">
      <c r="A53" s="100" t="s">
        <v>39</v>
      </c>
      <c r="B53" s="136"/>
      <c r="C53" s="136"/>
      <c r="D53" s="136"/>
      <c r="E53" s="136"/>
      <c r="F53" s="136"/>
      <c r="G53" s="136">
        <f t="shared" si="7"/>
        <v>0</v>
      </c>
      <c r="H53" s="134">
        <f t="shared" si="2"/>
        <v>0</v>
      </c>
      <c r="I53" s="81"/>
    </row>
    <row r="54" spans="1:11" s="65" customFormat="1" x14ac:dyDescent="0.25">
      <c r="A54" s="100" t="s">
        <v>57</v>
      </c>
      <c r="B54" s="136">
        <v>35000</v>
      </c>
      <c r="C54" s="136"/>
      <c r="D54" s="136"/>
      <c r="E54" s="136"/>
      <c r="F54" s="136"/>
      <c r="G54" s="136"/>
      <c r="H54" s="134">
        <f t="shared" si="2"/>
        <v>35000</v>
      </c>
      <c r="I54" s="81"/>
    </row>
    <row r="55" spans="1:11" s="103" customFormat="1" x14ac:dyDescent="0.25">
      <c r="A55" s="98" t="s">
        <v>15</v>
      </c>
      <c r="B55" s="142">
        <f t="shared" ref="B55:G55" si="8">B56+B57+B58+B59+B60+B61</f>
        <v>10000</v>
      </c>
      <c r="C55" s="142">
        <f t="shared" si="8"/>
        <v>0</v>
      </c>
      <c r="D55" s="142">
        <f>D56+D57+D58+D59+D60+D61</f>
        <v>0</v>
      </c>
      <c r="E55" s="142">
        <f t="shared" si="8"/>
        <v>0</v>
      </c>
      <c r="F55" s="142">
        <f t="shared" si="8"/>
        <v>0</v>
      </c>
      <c r="G55" s="142">
        <f t="shared" si="8"/>
        <v>0</v>
      </c>
      <c r="H55" s="134">
        <f t="shared" si="2"/>
        <v>10000</v>
      </c>
      <c r="I55" s="85"/>
    </row>
    <row r="56" spans="1:11" ht="34.5" customHeight="1" x14ac:dyDescent="0.25">
      <c r="A56" s="100" t="s">
        <v>75</v>
      </c>
      <c r="B56" s="136"/>
      <c r="C56" s="136"/>
      <c r="D56" s="136"/>
      <c r="E56" s="136"/>
      <c r="F56" s="136"/>
      <c r="G56" s="136"/>
      <c r="H56" s="134">
        <f t="shared" si="2"/>
        <v>0</v>
      </c>
      <c r="I56" s="81"/>
    </row>
    <row r="57" spans="1:11" ht="47.25" x14ac:dyDescent="0.25">
      <c r="A57" s="100" t="s">
        <v>76</v>
      </c>
      <c r="B57" s="136">
        <v>0</v>
      </c>
      <c r="C57" s="136"/>
      <c r="D57" s="136">
        <v>0</v>
      </c>
      <c r="E57" s="136"/>
      <c r="F57" s="136"/>
      <c r="G57" s="136">
        <f t="shared" si="7"/>
        <v>0</v>
      </c>
      <c r="H57" s="134">
        <f t="shared" si="2"/>
        <v>0</v>
      </c>
      <c r="I57" s="81"/>
    </row>
    <row r="58" spans="1:11" x14ac:dyDescent="0.25">
      <c r="A58" s="100" t="s">
        <v>40</v>
      </c>
      <c r="B58" s="136">
        <v>0</v>
      </c>
      <c r="C58" s="136">
        <v>0</v>
      </c>
      <c r="D58" s="136">
        <v>0</v>
      </c>
      <c r="E58" s="136">
        <v>0</v>
      </c>
      <c r="F58" s="136"/>
      <c r="G58" s="136">
        <f t="shared" si="7"/>
        <v>0</v>
      </c>
      <c r="H58" s="134">
        <f t="shared" si="2"/>
        <v>0</v>
      </c>
      <c r="I58" s="81"/>
    </row>
    <row r="59" spans="1:11" ht="47.25" x14ac:dyDescent="0.25">
      <c r="A59" s="100" t="s">
        <v>77</v>
      </c>
      <c r="B59" s="136">
        <v>0</v>
      </c>
      <c r="C59" s="136">
        <v>0</v>
      </c>
      <c r="D59" s="136">
        <v>0</v>
      </c>
      <c r="E59" s="136">
        <v>0</v>
      </c>
      <c r="F59" s="136"/>
      <c r="G59" s="136">
        <f t="shared" si="7"/>
        <v>0</v>
      </c>
      <c r="H59" s="134">
        <f t="shared" si="2"/>
        <v>0</v>
      </c>
      <c r="I59" s="81"/>
    </row>
    <row r="60" spans="1:11" ht="20.25" customHeight="1" x14ac:dyDescent="0.25">
      <c r="A60" s="100" t="s">
        <v>41</v>
      </c>
      <c r="B60" s="136">
        <v>10000</v>
      </c>
      <c r="C60" s="136"/>
      <c r="D60" s="136"/>
      <c r="E60" s="136"/>
      <c r="F60" s="136"/>
      <c r="G60" s="136"/>
      <c r="H60" s="134">
        <f t="shared" si="2"/>
        <v>10000</v>
      </c>
      <c r="I60" s="81"/>
    </row>
    <row r="61" spans="1:11" ht="28.5" customHeight="1" x14ac:dyDescent="0.25">
      <c r="A61" s="100" t="s">
        <v>88</v>
      </c>
      <c r="B61" s="136"/>
      <c r="C61" s="136"/>
      <c r="D61" s="136"/>
      <c r="E61" s="136"/>
      <c r="F61" s="136"/>
      <c r="G61" s="136"/>
      <c r="H61" s="134">
        <f t="shared" si="2"/>
        <v>0</v>
      </c>
      <c r="I61" s="81"/>
      <c r="J61" s="104"/>
    </row>
    <row r="62" spans="1:11" s="103" customFormat="1" x14ac:dyDescent="0.25">
      <c r="A62" s="82" t="s">
        <v>7</v>
      </c>
      <c r="B62" s="134">
        <f t="shared" ref="B62:G62" si="9">B37+B43+B55</f>
        <v>3397500</v>
      </c>
      <c r="C62" s="134">
        <f t="shared" si="9"/>
        <v>134896.01999999999</v>
      </c>
      <c r="D62" s="134">
        <f t="shared" si="9"/>
        <v>0</v>
      </c>
      <c r="E62" s="134">
        <f t="shared" si="9"/>
        <v>0</v>
      </c>
      <c r="F62" s="134">
        <f t="shared" si="9"/>
        <v>0</v>
      </c>
      <c r="G62" s="134">
        <f t="shared" si="9"/>
        <v>0</v>
      </c>
      <c r="H62" s="134">
        <f t="shared" si="2"/>
        <v>3532396.02</v>
      </c>
      <c r="I62" s="85"/>
    </row>
    <row r="63" spans="1:11" s="103" customFormat="1" ht="31.5" x14ac:dyDescent="0.25">
      <c r="A63" s="105" t="s">
        <v>16</v>
      </c>
      <c r="B63" s="143">
        <f t="shared" ref="B63:G63" si="10">B62-B26</f>
        <v>658000</v>
      </c>
      <c r="C63" s="143">
        <f t="shared" si="10"/>
        <v>134896.01999999999</v>
      </c>
      <c r="D63" s="143">
        <f t="shared" si="10"/>
        <v>0</v>
      </c>
      <c r="E63" s="143">
        <f>E62-E26</f>
        <v>0</v>
      </c>
      <c r="F63" s="134">
        <f t="shared" si="10"/>
        <v>0</v>
      </c>
      <c r="G63" s="143">
        <f t="shared" si="10"/>
        <v>0</v>
      </c>
      <c r="H63" s="134">
        <f t="shared" si="2"/>
        <v>792896.02</v>
      </c>
      <c r="I63" s="81"/>
      <c r="J63" s="63"/>
      <c r="K63" s="63"/>
    </row>
    <row r="64" spans="1:11" s="103" customFormat="1" x14ac:dyDescent="0.25">
      <c r="A64" s="82" t="s">
        <v>8</v>
      </c>
      <c r="B64" s="134">
        <f t="shared" ref="B64:G64" si="11">B10-B62</f>
        <v>0</v>
      </c>
      <c r="C64" s="134">
        <f>C10-C62</f>
        <v>-134896.01999999999</v>
      </c>
      <c r="D64" s="134">
        <f t="shared" si="11"/>
        <v>0</v>
      </c>
      <c r="E64" s="134">
        <v>0</v>
      </c>
      <c r="F64" s="134">
        <v>0</v>
      </c>
      <c r="G64" s="134">
        <f t="shared" si="11"/>
        <v>0</v>
      </c>
      <c r="H64" s="134">
        <f t="shared" si="2"/>
        <v>-134896.01999999999</v>
      </c>
      <c r="I64" s="81"/>
      <c r="J64" s="63"/>
      <c r="K64" s="63"/>
    </row>
    <row r="65" spans="1:11" s="103" customFormat="1" x14ac:dyDescent="0.25">
      <c r="A65" s="93"/>
      <c r="B65" s="133"/>
      <c r="C65" s="133"/>
      <c r="D65" s="133"/>
      <c r="E65" s="133"/>
      <c r="F65" s="133"/>
      <c r="G65" s="133"/>
      <c r="H65" s="134">
        <f t="shared" si="2"/>
        <v>0</v>
      </c>
      <c r="I65" s="99"/>
      <c r="J65" s="63"/>
      <c r="K65" s="63"/>
    </row>
    <row r="66" spans="1:11" s="103" customFormat="1" ht="47.25" x14ac:dyDescent="0.25">
      <c r="A66" s="93" t="s">
        <v>42</v>
      </c>
      <c r="B66" s="133"/>
      <c r="C66" s="133"/>
      <c r="D66" s="133"/>
      <c r="E66" s="133"/>
      <c r="F66" s="133"/>
      <c r="G66" s="133"/>
      <c r="H66" s="134">
        <f t="shared" si="2"/>
        <v>0</v>
      </c>
      <c r="I66" s="99"/>
      <c r="J66" s="63"/>
      <c r="K66" s="63"/>
    </row>
    <row r="67" spans="1:11" s="103" customFormat="1" ht="25.5" x14ac:dyDescent="0.25">
      <c r="A67" s="106" t="s">
        <v>65</v>
      </c>
      <c r="B67" s="134">
        <f t="shared" ref="B67:G67" si="12">B68+B69+B72+B75+B76+B77+B78</f>
        <v>0</v>
      </c>
      <c r="C67" s="134">
        <f t="shared" si="12"/>
        <v>134896.01999999999</v>
      </c>
      <c r="D67" s="134">
        <f t="shared" si="12"/>
        <v>0</v>
      </c>
      <c r="E67" s="134">
        <f t="shared" si="12"/>
        <v>0</v>
      </c>
      <c r="F67" s="134">
        <f t="shared" si="12"/>
        <v>0</v>
      </c>
      <c r="G67" s="134">
        <f t="shared" si="12"/>
        <v>0</v>
      </c>
      <c r="H67" s="134">
        <f t="shared" si="2"/>
        <v>134896.01999999999</v>
      </c>
      <c r="I67" s="85"/>
    </row>
    <row r="68" spans="1:11" s="103" customFormat="1" x14ac:dyDescent="0.25">
      <c r="A68" s="82" t="s">
        <v>43</v>
      </c>
      <c r="B68" s="134"/>
      <c r="C68" s="134"/>
      <c r="D68" s="134"/>
      <c r="E68" s="134"/>
      <c r="F68" s="134"/>
      <c r="G68" s="134">
        <f>E68-F68</f>
        <v>0</v>
      </c>
      <c r="H68" s="134">
        <f t="shared" si="2"/>
        <v>0</v>
      </c>
      <c r="I68" s="92"/>
    </row>
    <row r="69" spans="1:11" ht="31.5" x14ac:dyDescent="0.25">
      <c r="A69" s="84" t="s">
        <v>58</v>
      </c>
      <c r="B69" s="136">
        <f>B70+B71</f>
        <v>0</v>
      </c>
      <c r="C69" s="136"/>
      <c r="D69" s="136"/>
      <c r="E69" s="136">
        <f>E70+E71</f>
        <v>0</v>
      </c>
      <c r="F69" s="136">
        <f>F70+F71</f>
        <v>0</v>
      </c>
      <c r="G69" s="136">
        <f>G70+G71</f>
        <v>0</v>
      </c>
      <c r="H69" s="134">
        <f t="shared" si="2"/>
        <v>0</v>
      </c>
      <c r="I69" s="90"/>
    </row>
    <row r="70" spans="1:11" x14ac:dyDescent="0.25">
      <c r="A70" s="107" t="s">
        <v>59</v>
      </c>
      <c r="B70" s="136"/>
      <c r="C70" s="136"/>
      <c r="D70" s="136"/>
      <c r="E70" s="136"/>
      <c r="F70" s="136"/>
      <c r="G70" s="136">
        <f>E70-F70</f>
        <v>0</v>
      </c>
      <c r="H70" s="134">
        <f t="shared" si="2"/>
        <v>0</v>
      </c>
      <c r="I70" s="92"/>
    </row>
    <row r="71" spans="1:11" x14ac:dyDescent="0.25">
      <c r="A71" s="107" t="s">
        <v>44</v>
      </c>
      <c r="B71" s="136"/>
      <c r="C71" s="136"/>
      <c r="D71" s="136"/>
      <c r="E71" s="136"/>
      <c r="F71" s="136"/>
      <c r="G71" s="136">
        <f>E71-F71</f>
        <v>0</v>
      </c>
      <c r="H71" s="134">
        <f t="shared" si="2"/>
        <v>0</v>
      </c>
      <c r="I71" s="92"/>
    </row>
    <row r="72" spans="1:11" ht="31.5" x14ac:dyDescent="0.25">
      <c r="A72" s="107" t="s">
        <v>45</v>
      </c>
      <c r="B72" s="136"/>
      <c r="C72" s="136"/>
      <c r="D72" s="136"/>
      <c r="E72" s="136">
        <f>E73+E74</f>
        <v>0</v>
      </c>
      <c r="F72" s="136">
        <f>F73+F74</f>
        <v>0</v>
      </c>
      <c r="G72" s="136">
        <f>G73+G74</f>
        <v>0</v>
      </c>
      <c r="H72" s="134">
        <f t="shared" si="2"/>
        <v>0</v>
      </c>
      <c r="I72" s="90"/>
    </row>
    <row r="73" spans="1:11" ht="31.5" x14ac:dyDescent="0.25">
      <c r="A73" s="107" t="s">
        <v>46</v>
      </c>
      <c r="B73" s="136"/>
      <c r="C73" s="136"/>
      <c r="D73" s="136"/>
      <c r="E73" s="136"/>
      <c r="F73" s="136"/>
      <c r="G73" s="136">
        <f>E73-F73</f>
        <v>0</v>
      </c>
      <c r="H73" s="134">
        <f t="shared" si="2"/>
        <v>0</v>
      </c>
      <c r="I73" s="92"/>
    </row>
    <row r="74" spans="1:11" ht="31.5" x14ac:dyDescent="0.25">
      <c r="A74" s="107" t="s">
        <v>47</v>
      </c>
      <c r="B74" s="136"/>
      <c r="C74" s="136"/>
      <c r="D74" s="136"/>
      <c r="E74" s="136"/>
      <c r="F74" s="136"/>
      <c r="G74" s="136">
        <f>E74-F74</f>
        <v>0</v>
      </c>
      <c r="H74" s="134">
        <f t="shared" si="2"/>
        <v>0</v>
      </c>
      <c r="I74" s="108"/>
    </row>
    <row r="75" spans="1:11" x14ac:dyDescent="0.25">
      <c r="A75" s="107" t="s">
        <v>78</v>
      </c>
      <c r="B75" s="136"/>
      <c r="C75" s="136"/>
      <c r="D75" s="136"/>
      <c r="E75" s="136"/>
      <c r="F75" s="136"/>
      <c r="G75" s="136">
        <f>E75-F75</f>
        <v>0</v>
      </c>
      <c r="H75" s="134">
        <f t="shared" ref="H75:H86" si="13">B75+C75+D75+E75</f>
        <v>0</v>
      </c>
      <c r="I75" s="81"/>
    </row>
    <row r="76" spans="1:11" x14ac:dyDescent="0.25">
      <c r="A76" s="107" t="s">
        <v>10</v>
      </c>
      <c r="B76" s="136"/>
      <c r="C76" s="136"/>
      <c r="D76" s="136"/>
      <c r="E76" s="136"/>
      <c r="F76" s="136"/>
      <c r="G76" s="136">
        <f>E76-F76</f>
        <v>0</v>
      </c>
      <c r="H76" s="134">
        <f t="shared" si="13"/>
        <v>0</v>
      </c>
      <c r="I76" s="81"/>
    </row>
    <row r="77" spans="1:11" ht="31.5" x14ac:dyDescent="0.25">
      <c r="A77" s="107" t="s">
        <v>60</v>
      </c>
      <c r="B77" s="136"/>
      <c r="C77" s="136"/>
      <c r="D77" s="136"/>
      <c r="E77" s="136"/>
      <c r="F77" s="136"/>
      <c r="G77" s="136">
        <f>E77-F77</f>
        <v>0</v>
      </c>
      <c r="H77" s="134">
        <f t="shared" si="13"/>
        <v>0</v>
      </c>
      <c r="I77" s="81"/>
    </row>
    <row r="78" spans="1:11" ht="23.25" customHeight="1" x14ac:dyDescent="0.25">
      <c r="A78" s="107" t="s">
        <v>9</v>
      </c>
      <c r="B78" s="136">
        <v>0</v>
      </c>
      <c r="C78" s="136">
        <f>C79</f>
        <v>134896.01999999999</v>
      </c>
      <c r="D78" s="136"/>
      <c r="E78" s="136"/>
      <c r="F78" s="136">
        <f>F81+F80</f>
        <v>0</v>
      </c>
      <c r="G78" s="136"/>
      <c r="H78" s="134">
        <f t="shared" si="13"/>
        <v>134896.01999999999</v>
      </c>
      <c r="I78" s="81"/>
    </row>
    <row r="79" spans="1:11" ht="31.5" x14ac:dyDescent="0.25">
      <c r="A79" s="107" t="s">
        <v>48</v>
      </c>
      <c r="B79" s="136"/>
      <c r="C79" s="136">
        <v>134896.01999999999</v>
      </c>
      <c r="D79" s="136">
        <f>D81+D80</f>
        <v>0</v>
      </c>
      <c r="E79" s="136">
        <f>E81</f>
        <v>0</v>
      </c>
      <c r="F79" s="136">
        <f>F81</f>
        <v>0</v>
      </c>
      <c r="G79" s="136">
        <f>G81+G80</f>
        <v>0</v>
      </c>
      <c r="H79" s="134">
        <f t="shared" si="13"/>
        <v>134896.01999999999</v>
      </c>
      <c r="I79" s="81"/>
    </row>
    <row r="80" spans="1:11" x14ac:dyDescent="0.25">
      <c r="A80" s="107" t="s">
        <v>49</v>
      </c>
      <c r="B80" s="136"/>
      <c r="C80" s="136"/>
      <c r="D80" s="136"/>
      <c r="E80" s="136"/>
      <c r="F80" s="136"/>
      <c r="G80" s="136"/>
      <c r="H80" s="134">
        <f t="shared" si="13"/>
        <v>0</v>
      </c>
      <c r="I80" s="81"/>
    </row>
    <row r="81" spans="1:10" x14ac:dyDescent="0.25">
      <c r="A81" s="107" t="s">
        <v>50</v>
      </c>
      <c r="B81" s="136">
        <v>134896.01999999999</v>
      </c>
      <c r="C81" s="136">
        <f>B81-C62</f>
        <v>0</v>
      </c>
      <c r="D81" s="136"/>
      <c r="E81" s="136">
        <v>0</v>
      </c>
      <c r="F81" s="136"/>
      <c r="G81" s="136">
        <v>0</v>
      </c>
      <c r="H81" s="134">
        <f t="shared" si="13"/>
        <v>134896.01999999999</v>
      </c>
      <c r="I81" s="81"/>
    </row>
    <row r="82" spans="1:10" ht="16.5" customHeight="1" x14ac:dyDescent="0.25">
      <c r="A82" s="109" t="s">
        <v>61</v>
      </c>
      <c r="B82" s="136"/>
      <c r="C82" s="136"/>
      <c r="D82" s="136"/>
      <c r="E82" s="136"/>
      <c r="F82" s="136"/>
      <c r="G82" s="136"/>
      <c r="H82" s="134">
        <f t="shared" si="13"/>
        <v>0</v>
      </c>
      <c r="I82" s="81"/>
    </row>
    <row r="83" spans="1:10" s="103" customFormat="1" ht="31.5" x14ac:dyDescent="0.25">
      <c r="A83" s="107" t="s">
        <v>84</v>
      </c>
      <c r="B83" s="136">
        <v>0</v>
      </c>
      <c r="C83" s="136"/>
      <c r="D83" s="136"/>
      <c r="E83" s="136"/>
      <c r="F83" s="136"/>
      <c r="G83" s="136">
        <f>E83-F83</f>
        <v>0</v>
      </c>
      <c r="H83" s="134">
        <f t="shared" si="13"/>
        <v>0</v>
      </c>
      <c r="I83" s="81"/>
    </row>
    <row r="84" spans="1:10" x14ac:dyDescent="0.25">
      <c r="A84" s="110" t="s">
        <v>85</v>
      </c>
      <c r="B84" s="133"/>
      <c r="C84" s="133"/>
      <c r="D84" s="133"/>
      <c r="E84" s="133"/>
      <c r="F84" s="133"/>
      <c r="G84" s="136">
        <f>E84-F84</f>
        <v>0</v>
      </c>
      <c r="H84" s="134">
        <f t="shared" si="13"/>
        <v>0</v>
      </c>
      <c r="I84" s="99"/>
    </row>
    <row r="85" spans="1:10" x14ac:dyDescent="0.25">
      <c r="A85" s="110" t="s">
        <v>86</v>
      </c>
      <c r="B85" s="136">
        <v>0</v>
      </c>
      <c r="C85" s="136"/>
      <c r="D85" s="136"/>
      <c r="E85" s="133"/>
      <c r="F85" s="136"/>
      <c r="G85" s="136">
        <f>E85-F85</f>
        <v>0</v>
      </c>
      <c r="H85" s="134">
        <f t="shared" si="13"/>
        <v>0</v>
      </c>
      <c r="I85" s="81"/>
    </row>
    <row r="86" spans="1:10" ht="31.5" x14ac:dyDescent="0.25">
      <c r="A86" s="110" t="s">
        <v>87</v>
      </c>
      <c r="B86" s="133">
        <v>0</v>
      </c>
      <c r="C86" s="133"/>
      <c r="D86" s="133"/>
      <c r="E86" s="133"/>
      <c r="F86" s="133"/>
      <c r="G86" s="136">
        <f>E86-F86</f>
        <v>0</v>
      </c>
      <c r="H86" s="134">
        <f t="shared" si="13"/>
        <v>0</v>
      </c>
      <c r="I86" s="99"/>
    </row>
    <row r="87" spans="1:10" x14ac:dyDescent="0.25">
      <c r="A87" s="111"/>
      <c r="B87" s="112"/>
      <c r="C87" s="112"/>
      <c r="D87" s="112"/>
      <c r="E87" s="113"/>
      <c r="F87" s="114"/>
      <c r="G87" s="114"/>
      <c r="H87" s="114"/>
    </row>
    <row r="88" spans="1:10" ht="30" customHeight="1" x14ac:dyDescent="0.25">
      <c r="A88" s="148" t="s">
        <v>102</v>
      </c>
      <c r="B88" s="148"/>
      <c r="C88" s="148"/>
      <c r="D88" s="112"/>
      <c r="G88" s="114"/>
      <c r="H88" s="114"/>
      <c r="I88" s="116"/>
      <c r="J88" s="117"/>
    </row>
    <row r="89" spans="1:10" ht="13.5" hidden="1" customHeight="1" x14ac:dyDescent="0.25">
      <c r="B89" s="118"/>
      <c r="C89" s="118"/>
      <c r="D89" s="118"/>
      <c r="E89" s="119"/>
      <c r="F89" s="116"/>
      <c r="G89" s="120"/>
      <c r="H89" s="120"/>
    </row>
    <row r="90" spans="1:10" ht="13.5" customHeight="1" x14ac:dyDescent="0.25">
      <c r="B90" s="118"/>
      <c r="C90" s="118"/>
      <c r="D90" s="118"/>
      <c r="E90" s="155"/>
      <c r="F90" s="155"/>
      <c r="G90" s="120"/>
      <c r="H90" s="120"/>
    </row>
    <row r="91" spans="1:10" ht="20.25" x14ac:dyDescent="0.3">
      <c r="A91" s="121"/>
      <c r="B91" s="122"/>
      <c r="C91" s="122"/>
      <c r="D91" s="122"/>
      <c r="E91" s="155"/>
      <c r="F91" s="155"/>
      <c r="G91" s="123"/>
      <c r="H91" s="123"/>
    </row>
    <row r="92" spans="1:10" x14ac:dyDescent="0.25">
      <c r="A92" s="124"/>
      <c r="E92" s="125"/>
      <c r="F92" s="63"/>
    </row>
    <row r="93" spans="1:10" ht="20.25" x14ac:dyDescent="0.25">
      <c r="A93" s="126"/>
      <c r="B93" s="127"/>
      <c r="C93" s="127"/>
      <c r="D93" s="127"/>
      <c r="E93" s="128"/>
      <c r="F93" s="128"/>
    </row>
    <row r="94" spans="1:10" ht="20.25" x14ac:dyDescent="0.3">
      <c r="B94" s="123"/>
      <c r="C94" s="123"/>
      <c r="D94" s="123"/>
      <c r="E94" s="154"/>
      <c r="F94" s="154"/>
    </row>
    <row r="96" spans="1:10" x14ac:dyDescent="0.25">
      <c r="G96" s="117"/>
      <c r="H96" s="117"/>
    </row>
    <row r="98" spans="1:6" x14ac:dyDescent="0.25">
      <c r="A98" s="129"/>
    </row>
    <row r="99" spans="1:6" x14ac:dyDescent="0.25">
      <c r="E99" s="130"/>
      <c r="F99" s="117"/>
    </row>
  </sheetData>
  <mergeCells count="14">
    <mergeCell ref="A2:I2"/>
    <mergeCell ref="H6:H7"/>
    <mergeCell ref="E6:G6"/>
    <mergeCell ref="B6:B7"/>
    <mergeCell ref="I5:I7"/>
    <mergeCell ref="B5:H5"/>
    <mergeCell ref="A3:I3"/>
    <mergeCell ref="A5:A7"/>
    <mergeCell ref="A88:C88"/>
    <mergeCell ref="I38:I40"/>
    <mergeCell ref="I31:I35"/>
    <mergeCell ref="E94:F94"/>
    <mergeCell ref="E91:F91"/>
    <mergeCell ref="E90:F90"/>
  </mergeCells>
  <phoneticPr fontId="8" type="noConversion"/>
  <printOptions horizontalCentered="1"/>
  <pageMargins left="0" right="0" top="0.19685039370078741" bottom="0" header="0" footer="0"/>
  <pageSetup paperSize="9" scale="72" fitToHeight="0" orientation="landscape" errors="blank" r:id="rId1"/>
  <headerFooter differentFirst="1"/>
  <rowBreaks count="1" manualBreakCount="1">
    <brk id="3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BreakPreview" zoomScale="85" zoomScaleSheetLayoutView="85" workbookViewId="0">
      <pane xSplit="1" ySplit="6" topLeftCell="B7" activePane="bottomRight" state="frozen"/>
      <selection pane="topRight" activeCell="C1" sqref="C1"/>
      <selection pane="bottomLeft" activeCell="A8" sqref="A8"/>
      <selection pane="bottomRight" activeCell="A23" sqref="A23:C23"/>
    </sheetView>
  </sheetViews>
  <sheetFormatPr defaultRowHeight="15.75" x14ac:dyDescent="0.25"/>
  <cols>
    <col min="1" max="1" width="56.28515625" style="34" customWidth="1"/>
    <col min="2" max="2" width="27" style="10" customWidth="1"/>
    <col min="3" max="3" width="16.140625" style="10" customWidth="1"/>
    <col min="4" max="4" width="16.42578125" style="35" customWidth="1"/>
    <col min="5" max="5" width="19.42578125" style="25" customWidth="1"/>
    <col min="6" max="6" width="15" style="10" customWidth="1"/>
    <col min="7" max="7" width="18.140625" style="10" customWidth="1"/>
    <col min="8" max="8" width="45.7109375" style="42" customWidth="1"/>
    <col min="9" max="9" width="16.42578125" style="10" customWidth="1"/>
    <col min="10" max="10" width="9.140625" style="10"/>
    <col min="11" max="11" width="15" style="10" bestFit="1" customWidth="1"/>
    <col min="12" max="16384" width="9.140625" style="10"/>
  </cols>
  <sheetData>
    <row r="1" spans="1:8" s="9" customFormat="1" x14ac:dyDescent="0.25">
      <c r="A1" s="5"/>
      <c r="B1" s="6"/>
      <c r="C1" s="6"/>
      <c r="D1" s="7"/>
      <c r="E1" s="7"/>
      <c r="F1" s="7"/>
      <c r="G1" s="7"/>
      <c r="H1" s="8" t="s">
        <v>90</v>
      </c>
    </row>
    <row r="2" spans="1:8" ht="25.5" customHeight="1" x14ac:dyDescent="0.25">
      <c r="A2" s="169" t="s">
        <v>82</v>
      </c>
      <c r="B2" s="169"/>
      <c r="C2" s="169"/>
      <c r="D2" s="169"/>
      <c r="E2" s="169"/>
      <c r="F2" s="169"/>
      <c r="G2" s="169"/>
      <c r="H2" s="169"/>
    </row>
    <row r="3" spans="1:8" x14ac:dyDescent="0.25">
      <c r="A3" s="11"/>
      <c r="B3" s="12"/>
      <c r="C3" s="12"/>
      <c r="D3" s="13"/>
      <c r="E3" s="12"/>
      <c r="F3" s="12"/>
      <c r="G3" s="12"/>
      <c r="H3" s="14" t="s">
        <v>66</v>
      </c>
    </row>
    <row r="4" spans="1:8" ht="15.75" customHeight="1" x14ac:dyDescent="0.25">
      <c r="A4" s="170" t="s">
        <v>0</v>
      </c>
      <c r="B4" s="173" t="s">
        <v>54</v>
      </c>
      <c r="C4" s="173"/>
      <c r="D4" s="173"/>
      <c r="E4" s="173"/>
      <c r="F4" s="173"/>
      <c r="G4" s="173"/>
      <c r="H4" s="174" t="s">
        <v>63</v>
      </c>
    </row>
    <row r="5" spans="1:8" ht="43.5" customHeight="1" x14ac:dyDescent="0.25">
      <c r="A5" s="171"/>
      <c r="B5" s="173" t="s">
        <v>97</v>
      </c>
      <c r="C5" s="57" t="s">
        <v>95</v>
      </c>
      <c r="D5" s="60" t="s">
        <v>96</v>
      </c>
      <c r="E5" s="60" t="s">
        <v>79</v>
      </c>
      <c r="F5" s="15"/>
      <c r="G5" s="173" t="s">
        <v>69</v>
      </c>
      <c r="H5" s="174"/>
    </row>
    <row r="6" spans="1:8" ht="82.5" customHeight="1" x14ac:dyDescent="0.25">
      <c r="A6" s="172"/>
      <c r="B6" s="173"/>
      <c r="C6" s="4" t="s">
        <v>51</v>
      </c>
      <c r="D6" s="15" t="s">
        <v>51</v>
      </c>
      <c r="E6" s="16" t="s">
        <v>94</v>
      </c>
      <c r="F6" s="17" t="s">
        <v>53</v>
      </c>
      <c r="G6" s="173"/>
      <c r="H6" s="174"/>
    </row>
    <row r="7" spans="1:8" x14ac:dyDescent="0.25">
      <c r="A7" s="18">
        <v>1</v>
      </c>
      <c r="B7" s="19">
        <v>2</v>
      </c>
      <c r="C7" s="19"/>
      <c r="D7" s="20">
        <v>3</v>
      </c>
      <c r="E7" s="20">
        <v>4</v>
      </c>
      <c r="F7" s="21">
        <v>5</v>
      </c>
      <c r="G7" s="21">
        <v>6</v>
      </c>
      <c r="H7" s="22" t="s">
        <v>67</v>
      </c>
    </row>
    <row r="8" spans="1:8" s="29" customFormat="1" x14ac:dyDescent="0.25">
      <c r="A8" s="2" t="s">
        <v>100</v>
      </c>
      <c r="B8" s="144">
        <v>134896.01999999999</v>
      </c>
      <c r="C8" s="144"/>
      <c r="D8" s="145"/>
      <c r="E8" s="145"/>
      <c r="F8" s="145">
        <f>D8+E8+C8</f>
        <v>0</v>
      </c>
      <c r="G8" s="145"/>
      <c r="H8" s="28"/>
    </row>
    <row r="9" spans="1:8" s="29" customFormat="1" x14ac:dyDescent="0.25">
      <c r="A9" s="2"/>
      <c r="B9" s="144"/>
      <c r="C9" s="144"/>
      <c r="D9" s="146"/>
      <c r="E9" s="146"/>
      <c r="F9" s="146"/>
      <c r="G9" s="146"/>
      <c r="H9" s="28"/>
    </row>
    <row r="10" spans="1:8" ht="36" customHeight="1" x14ac:dyDescent="0.25">
      <c r="A10" s="2" t="s">
        <v>83</v>
      </c>
      <c r="B10" s="145"/>
      <c r="C10" s="145"/>
      <c r="D10" s="145"/>
      <c r="E10" s="145"/>
      <c r="F10" s="145"/>
      <c r="G10" s="145"/>
      <c r="H10" s="23"/>
    </row>
    <row r="11" spans="1:8" s="25" customFormat="1" ht="16.5" customHeight="1" x14ac:dyDescent="0.25">
      <c r="A11" s="1" t="s">
        <v>80</v>
      </c>
      <c r="B11" s="144"/>
      <c r="C11" s="144"/>
      <c r="D11" s="144"/>
      <c r="E11" s="144"/>
      <c r="F11" s="144"/>
      <c r="G11" s="144"/>
      <c r="H11" s="24"/>
    </row>
    <row r="12" spans="1:8" s="25" customFormat="1" x14ac:dyDescent="0.25">
      <c r="A12" s="3"/>
      <c r="B12" s="144"/>
      <c r="C12" s="147"/>
      <c r="D12" s="147"/>
      <c r="E12" s="147"/>
      <c r="F12" s="147">
        <f>E12+D12+C12</f>
        <v>0</v>
      </c>
      <c r="G12" s="144"/>
      <c r="H12" s="58"/>
    </row>
    <row r="13" spans="1:8" s="25" customFormat="1" ht="18" customHeight="1" x14ac:dyDescent="0.25">
      <c r="A13" s="3"/>
      <c r="B13" s="147"/>
      <c r="C13" s="147"/>
      <c r="D13" s="147"/>
      <c r="E13" s="147"/>
      <c r="F13" s="147">
        <f>E13+C13+D13</f>
        <v>0</v>
      </c>
      <c r="G13" s="147"/>
      <c r="H13" s="59"/>
    </row>
    <row r="14" spans="1:8" s="25" customFormat="1" ht="18.75" x14ac:dyDescent="0.3">
      <c r="A14" s="131" t="s">
        <v>103</v>
      </c>
      <c r="B14" s="147"/>
      <c r="C14" s="147">
        <v>68500</v>
      </c>
      <c r="D14" s="147"/>
      <c r="E14" s="147"/>
      <c r="F14" s="147">
        <f t="shared" ref="F14:F15" si="0">E14+C14+D14</f>
        <v>68500</v>
      </c>
      <c r="G14" s="147"/>
      <c r="H14" s="59"/>
    </row>
    <row r="15" spans="1:8" s="25" customFormat="1" ht="18.75" x14ac:dyDescent="0.3">
      <c r="A15" s="131" t="s">
        <v>104</v>
      </c>
      <c r="B15" s="147"/>
      <c r="C15" s="147">
        <v>45808.65</v>
      </c>
      <c r="D15" s="147"/>
      <c r="E15" s="147"/>
      <c r="F15" s="147">
        <f t="shared" si="0"/>
        <v>45808.65</v>
      </c>
      <c r="G15" s="147"/>
      <c r="H15" s="59"/>
    </row>
    <row r="16" spans="1:8" s="25" customFormat="1" ht="18.75" x14ac:dyDescent="0.3">
      <c r="A16" s="131" t="s">
        <v>105</v>
      </c>
      <c r="B16" s="147"/>
      <c r="C16" s="147">
        <v>20587.37</v>
      </c>
      <c r="D16" s="147"/>
      <c r="E16" s="147"/>
      <c r="F16" s="147">
        <v>20.6</v>
      </c>
      <c r="G16" s="147"/>
      <c r="H16" s="58"/>
    </row>
    <row r="17" spans="1:9" s="25" customFormat="1" ht="16.5" customHeight="1" x14ac:dyDescent="0.25">
      <c r="A17" s="26"/>
      <c r="B17" s="147"/>
      <c r="C17" s="147"/>
      <c r="D17" s="147"/>
      <c r="E17" s="147"/>
      <c r="F17" s="147">
        <v>20587.37</v>
      </c>
      <c r="G17" s="147"/>
      <c r="H17" s="24"/>
    </row>
    <row r="18" spans="1:9" x14ac:dyDescent="0.25">
      <c r="A18" s="27"/>
      <c r="B18" s="146"/>
      <c r="C18" s="146"/>
      <c r="D18" s="146"/>
      <c r="E18" s="146"/>
      <c r="F18" s="146"/>
      <c r="G18" s="146"/>
      <c r="H18" s="23"/>
    </row>
    <row r="19" spans="1:9" x14ac:dyDescent="0.25">
      <c r="A19" s="11"/>
      <c r="B19" s="32"/>
      <c r="C19" s="32"/>
      <c r="D19" s="32"/>
      <c r="E19" s="32"/>
      <c r="F19" s="32"/>
      <c r="G19" s="32"/>
      <c r="H19" s="53"/>
    </row>
    <row r="20" spans="1:9" x14ac:dyDescent="0.25">
      <c r="A20" s="56" t="s">
        <v>91</v>
      </c>
      <c r="B20" s="32"/>
      <c r="C20" s="32"/>
      <c r="D20" s="32"/>
      <c r="E20" s="32"/>
      <c r="F20" s="32"/>
      <c r="G20" s="32"/>
      <c r="H20" s="53"/>
    </row>
    <row r="21" spans="1:9" x14ac:dyDescent="0.25">
      <c r="A21" s="54" t="s">
        <v>81</v>
      </c>
      <c r="B21" s="61">
        <v>0</v>
      </c>
      <c r="C21" s="32"/>
      <c r="D21" s="32"/>
      <c r="E21" s="32"/>
      <c r="F21" s="32"/>
      <c r="G21" s="32"/>
      <c r="H21" s="55"/>
    </row>
    <row r="22" spans="1:9" x14ac:dyDescent="0.25">
      <c r="A22" s="30"/>
      <c r="B22" s="31"/>
      <c r="C22" s="31"/>
      <c r="D22" s="32"/>
      <c r="E22" s="31"/>
      <c r="F22" s="31"/>
      <c r="G22" s="31"/>
      <c r="H22" s="33"/>
    </row>
    <row r="23" spans="1:9" ht="31.5" customHeight="1" x14ac:dyDescent="0.25">
      <c r="A23" s="165" t="s">
        <v>106</v>
      </c>
      <c r="B23" s="165"/>
      <c r="C23" s="165"/>
      <c r="F23" s="36"/>
      <c r="G23" s="36"/>
      <c r="H23" s="37"/>
      <c r="I23" s="38"/>
    </row>
    <row r="24" spans="1:9" ht="13.5" customHeight="1" x14ac:dyDescent="0.25">
      <c r="B24" s="39"/>
      <c r="C24" s="39"/>
      <c r="D24" s="40"/>
      <c r="E24" s="37"/>
      <c r="F24" s="41"/>
      <c r="G24" s="41"/>
    </row>
    <row r="25" spans="1:9" ht="13.5" customHeight="1" x14ac:dyDescent="0.25">
      <c r="B25" s="39"/>
      <c r="C25" s="39"/>
      <c r="D25" s="166"/>
      <c r="E25" s="167"/>
      <c r="F25" s="41"/>
      <c r="G25" s="41"/>
    </row>
    <row r="26" spans="1:9" ht="20.25" x14ac:dyDescent="0.3">
      <c r="A26" s="43"/>
      <c r="B26" s="44"/>
      <c r="C26" s="44"/>
      <c r="D26" s="166"/>
      <c r="E26" s="167"/>
      <c r="F26" s="45"/>
      <c r="G26" s="45"/>
    </row>
    <row r="27" spans="1:9" x14ac:dyDescent="0.25">
      <c r="A27" s="46"/>
      <c r="D27" s="9"/>
      <c r="E27" s="10"/>
    </row>
    <row r="28" spans="1:9" ht="20.25" x14ac:dyDescent="0.25">
      <c r="A28" s="47"/>
      <c r="B28" s="48"/>
      <c r="C28" s="48"/>
      <c r="D28" s="49"/>
      <c r="E28" s="49"/>
    </row>
    <row r="29" spans="1:9" ht="20.25" x14ac:dyDescent="0.3">
      <c r="B29" s="50"/>
      <c r="C29" s="50"/>
      <c r="D29" s="168"/>
      <c r="E29" s="168"/>
    </row>
    <row r="31" spans="1:9" x14ac:dyDescent="0.25">
      <c r="F31" s="38"/>
      <c r="G31" s="38"/>
    </row>
    <row r="33" spans="1:5" x14ac:dyDescent="0.25">
      <c r="A33" s="51"/>
    </row>
    <row r="34" spans="1:5" x14ac:dyDescent="0.25">
      <c r="D34" s="52"/>
      <c r="E34" s="38"/>
    </row>
  </sheetData>
  <mergeCells count="10">
    <mergeCell ref="A23:C23"/>
    <mergeCell ref="D25:E25"/>
    <mergeCell ref="D26:E26"/>
    <mergeCell ref="D29:E29"/>
    <mergeCell ref="A2:H2"/>
    <mergeCell ref="A4:A6"/>
    <mergeCell ref="B4:G4"/>
    <mergeCell ref="H4:H6"/>
    <mergeCell ref="B5:B6"/>
    <mergeCell ref="G5:G6"/>
  </mergeCells>
  <phoneticPr fontId="18" type="noConversion"/>
  <printOptions horizontalCentered="1"/>
  <pageMargins left="0" right="0" top="0.19685039370078741" bottom="0" header="0" footer="0"/>
  <pageSetup paperSize="9" scale="69" fitToHeight="0" orientation="landscape" errors="blank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свод изменений</vt:lpstr>
      <vt:lpstr>направление расходов</vt:lpstr>
      <vt:lpstr>'направление расходов'!Заголовки_для_печати</vt:lpstr>
      <vt:lpstr>'свод изменений'!Заголовки_для_печати</vt:lpstr>
      <vt:lpstr>'направление расходов'!Область_печати</vt:lpstr>
      <vt:lpstr>'свод изменений'!Область_печати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suhih</dc:creator>
  <cp:lastModifiedBy>PC321123</cp:lastModifiedBy>
  <cp:lastPrinted>2021-03-16T05:09:33Z</cp:lastPrinted>
  <dcterms:created xsi:type="dcterms:W3CDTF">2014-09-26T08:21:45Z</dcterms:created>
  <dcterms:modified xsi:type="dcterms:W3CDTF">2021-03-16T05:10:04Z</dcterms:modified>
</cp:coreProperties>
</file>